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202300"/>
  <mc:AlternateContent xmlns:mc="http://schemas.openxmlformats.org/markup-compatibility/2006">
    <mc:Choice Requires="x15">
      <x15ac:absPath xmlns:x15ac="http://schemas.microsoft.com/office/spreadsheetml/2010/11/ac" url="https://d.docs.live.net/2c93a05c53c11503/PRO/DESIGNERS ETHIQUES/Ecoconception/RGESN/"/>
    </mc:Choice>
  </mc:AlternateContent>
  <xr:revisionPtr revIDLastSave="816" documentId="8_{5493C378-92B1-124E-83F7-DD33CB998AD8}" xr6:coauthVersionLast="47" xr6:coauthVersionMax="47" xr10:uidLastSave="{FA0E3DDD-451C-3549-BFDC-81671DE5FD36}"/>
  <bookViews>
    <workbookView xWindow="33600" yWindow="500" windowWidth="38400" windowHeight="19580" xr2:uid="{0564A876-6D6C-274C-9AF7-19BEFBC484FE}"/>
  </bookViews>
  <sheets>
    <sheet name="Critères Design" sheetId="1" r:id="rId1"/>
    <sheet name="Score" sheetId="3" state="hidden" r:id="rId2"/>
    <sheet name="Validation de données" sheetId="2" state="hidden" r:id="rId3"/>
  </sheets>
  <definedNames>
    <definedName name="_xlnm._FilterDatabase" localSheetId="0" hidden="1">'Critères Design'!$A$3:$L$59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B3" i="3"/>
  <c r="D3" i="3"/>
  <c r="E3" i="3"/>
  <c r="F3" i="3"/>
  <c r="G3" i="3"/>
  <c r="G9" i="1" a="1"/>
  <c r="G9" i="1" s="1"/>
  <c r="G6" i="1" a="1"/>
  <c r="G6" i="1" s="1"/>
  <c r="G7" i="1" a="1"/>
  <c r="G7" i="1" s="1"/>
  <c r="G5" i="1" a="1"/>
  <c r="G5" i="1" s="1"/>
  <c r="G8" i="1" a="1"/>
  <c r="G8" i="1" s="1"/>
  <c r="G10" i="1" a="1"/>
  <c r="G10" i="1" s="1"/>
  <c r="G11" i="1" a="1"/>
  <c r="G11" i="1" s="1"/>
  <c r="G12" i="1" a="1"/>
  <c r="G12" i="1" s="1"/>
  <c r="G13" i="1" a="1"/>
  <c r="G13" i="1" s="1"/>
  <c r="G14" i="1" a="1"/>
  <c r="G14" i="1" s="1"/>
  <c r="G15" i="1" a="1"/>
  <c r="G15" i="1" s="1"/>
  <c r="G16" i="1" a="1"/>
  <c r="G16" i="1" s="1"/>
  <c r="G17" i="1" a="1"/>
  <c r="G17" i="1" s="1"/>
  <c r="G18" i="1" a="1"/>
  <c r="G18" i="1" s="1"/>
  <c r="G19" i="1" a="1"/>
  <c r="G19" i="1" s="1"/>
  <c r="G20" i="1" a="1"/>
  <c r="G20" i="1" s="1"/>
  <c r="G21" i="1" a="1"/>
  <c r="G21" i="1" s="1"/>
  <c r="G23" i="1" a="1"/>
  <c r="G23" i="1" s="1"/>
  <c r="G22" i="1" a="1"/>
  <c r="G22" i="1" s="1"/>
  <c r="G24" i="1" a="1"/>
  <c r="G24" i="1" s="1"/>
  <c r="G25" i="1" a="1"/>
  <c r="G25" i="1" s="1"/>
  <c r="G26" i="1" a="1"/>
  <c r="G26" i="1" s="1"/>
  <c r="G27" i="1" a="1"/>
  <c r="G27" i="1" s="1"/>
  <c r="G28" i="1" a="1"/>
  <c r="G28" i="1" s="1"/>
  <c r="G29" i="1" a="1"/>
  <c r="G29" i="1" s="1"/>
  <c r="G30" i="1" a="1"/>
  <c r="G30" i="1" s="1"/>
  <c r="G31" i="1" a="1"/>
  <c r="G31" i="1" s="1"/>
  <c r="G32" i="1" a="1"/>
  <c r="G32" i="1" s="1"/>
  <c r="G33" i="1" a="1"/>
  <c r="G33" i="1" s="1"/>
  <c r="G35" i="1" a="1"/>
  <c r="G35" i="1" s="1"/>
  <c r="G34" i="1" a="1"/>
  <c r="G34" i="1" s="1"/>
  <c r="G37" i="1" a="1"/>
  <c r="G37" i="1" s="1"/>
  <c r="G36" i="1" a="1"/>
  <c r="G36" i="1" s="1"/>
  <c r="G38" i="1" a="1"/>
  <c r="G38" i="1" s="1"/>
  <c r="G39" i="1" a="1"/>
  <c r="G39" i="1" s="1"/>
  <c r="G40" i="1" a="1"/>
  <c r="G40" i="1" s="1"/>
  <c r="G41" i="1" a="1"/>
  <c r="G41" i="1" s="1"/>
  <c r="G42" i="1" a="1"/>
  <c r="G42" i="1" s="1"/>
  <c r="G43" i="1" a="1"/>
  <c r="G43" i="1" s="1"/>
  <c r="G44" i="1" a="1"/>
  <c r="G44" i="1" s="1"/>
  <c r="G45" i="1" a="1"/>
  <c r="G45" i="1" s="1"/>
  <c r="G46" i="1" a="1"/>
  <c r="G46" i="1" s="1"/>
  <c r="G47" i="1" a="1"/>
  <c r="G47" i="1" s="1"/>
  <c r="G48" i="1" a="1"/>
  <c r="G48" i="1" s="1"/>
  <c r="G49" i="1" a="1"/>
  <c r="G49" i="1" s="1"/>
  <c r="G50" i="1" a="1"/>
  <c r="G50" i="1" s="1"/>
  <c r="G51" i="1" a="1"/>
  <c r="G51" i="1" s="1"/>
  <c r="G52" i="1" a="1"/>
  <c r="G52" i="1" s="1"/>
  <c r="G53" i="1" a="1"/>
  <c r="G53" i="1" s="1"/>
  <c r="G54" i="1" a="1"/>
  <c r="G54" i="1" s="1"/>
  <c r="G55" i="1" a="1"/>
  <c r="G55" i="1" s="1"/>
  <c r="G56" i="1" a="1"/>
  <c r="G56" i="1" s="1"/>
  <c r="G57" i="1" a="1"/>
  <c r="G57" i="1" s="1"/>
  <c r="G58" i="1" a="1"/>
  <c r="G58" i="1" s="1"/>
  <c r="G59" i="1" a="1"/>
  <c r="G59" i="1" s="1"/>
  <c r="G4" i="1" a="1"/>
  <c r="G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anne.faubry</author>
  </authors>
  <commentList>
    <comment ref="E3" authorId="0" shapeId="0" xr:uid="{3B0BECC4-94A4-3341-921B-C216C32BB0AC}">
      <text>
        <r>
          <rPr>
            <sz val="10"/>
            <color rgb="FF000000"/>
            <rFont val="Tahoma"/>
            <family val="2"/>
          </rPr>
          <t>Niveau de difficulté défini par le RGESN pour ce critère. Peut dépendre de votre contexte.</t>
        </r>
      </text>
    </comment>
    <comment ref="F3" authorId="0" shapeId="0" xr:uid="{37F10B46-8B62-294C-BF40-41D51349BD92}">
      <text>
        <r>
          <rPr>
            <sz val="10"/>
            <color rgb="FF000000"/>
            <rFont val="Tahoma"/>
            <family val="2"/>
          </rPr>
          <t>Niveau de priorité défini par le RGESN pour ce critère.</t>
        </r>
      </text>
    </comment>
    <comment ref="H3" authorId="0" shapeId="0" xr:uid="{B5DE22C8-8437-BC44-8A18-CEA21DB77A32}">
      <text>
        <r>
          <rPr>
            <sz val="10"/>
            <color rgb="FF000000"/>
            <rFont val="Tahoma"/>
            <family val="2"/>
          </rPr>
          <t>Est-ce que si je mets en place les actions Design correspondant à ce critère RGESN, cela suffit à le valider ?</t>
        </r>
      </text>
    </comment>
    <comment ref="J3" authorId="0" shapeId="0" xr:uid="{BFA6509E-3930-F144-BE52-D1C268F6C631}">
      <text>
        <r>
          <rPr>
            <sz val="10"/>
            <color rgb="FF000000"/>
            <rFont val="Tahoma"/>
            <family val="2"/>
          </rPr>
          <t>Qui est responsable de se mettre en conformité avec ce critère ? Quelle personne / quel poste / quel métier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<sst xmlns="http://schemas.openxmlformats.org/spreadsheetml/2006/main" count="569" uniqueCount="178">
  <si>
    <t>Identifier l'utilité et la nécessité du service</t>
  </si>
  <si>
    <t>1.1</t>
  </si>
  <si>
    <t>Stratégie</t>
  </si>
  <si>
    <t>1.2</t>
  </si>
  <si>
    <t>Définir les besoins réels de ses utilisateurs</t>
  </si>
  <si>
    <t xml:space="preserve">Prioriser ses cibles utilisatrices entre primaires et secondaires.
S’il y a un existant, effectuer : 
- une analyse des données de suivi d’audience : repérer ce qui n’est jamais utilisé / visité, les allers-retours, les mots les plus cherchés du moteur de recherche…
- une étude UX de l’expérience actuelle : identifier les stratégies de contournement développées, les difficultés rencontrées sur les parcours prioritaires, les principaux besoins non répondus…
- une analyse des matériels utilisés : appareil, résolution, version du navigateur et du système d’exploitation… </t>
  </si>
  <si>
    <t>2.1</t>
  </si>
  <si>
    <t>Spécifications</t>
  </si>
  <si>
    <t>5.8</t>
  </si>
  <si>
    <t>Contenus</t>
  </si>
  <si>
    <t>Définir le produit cible</t>
  </si>
  <si>
    <t>4.3</t>
  </si>
  <si>
    <t>UX/UI</t>
  </si>
  <si>
    <t xml:space="preserve">En fonction des contextes d’usage et des profils matériels identifiés des utilisateurs, définir un poids maximum par écran. Selon la taille de l’équipe, le poids maximum peut être décidé conjointement avec d’autres métiers. </t>
  </si>
  <si>
    <t>6.1</t>
  </si>
  <si>
    <t>Frontend</t>
  </si>
  <si>
    <t>Évaluer et mesurer</t>
  </si>
  <si>
    <t>Choisir les solutions techniques sobres</t>
  </si>
  <si>
    <t>Etape Design</t>
  </si>
  <si>
    <t>Action Design</t>
  </si>
  <si>
    <t>Thématique RGESN</t>
  </si>
  <si>
    <t>Critère RGESN</t>
  </si>
  <si>
    <t>2.9</t>
  </si>
  <si>
    <t>1.8</t>
  </si>
  <si>
    <t>1.9</t>
  </si>
  <si>
    <t>4.5</t>
  </si>
  <si>
    <t>Issu d’une réflexion entre les Lead Tech et le Design, les technologies ou composants les plus pertinents par rapport à l’expérience cible souhaitée ou aux wireframes seront retenus. Les contraintes technologiques seront intégrées en amont de l’UI plutôt que de demander des développements sur-mesure sur la base des interfaces créées.</t>
  </si>
  <si>
    <t>Exemple</t>
  </si>
  <si>
    <t xml:space="preserve">On évite de développer une application native si une progressive web app peut suffire. </t>
  </si>
  <si>
    <t xml:space="preserve">Ex : en connexion dégradée (3G moyenne par exemple), en combien de secondes maximum ma page doit-elle charger ? </t>
  </si>
  <si>
    <t>Identifier les durées requises de conservation des contenus pour les utilisateurs.</t>
  </si>
  <si>
    <t xml:space="preserve">Ex : brouillons, posts, historique... </t>
  </si>
  <si>
    <t xml:space="preserve">Définir les unités fonctionnelles et les fonctionnalités principales du service. A définir conjointement avec les PM et PO (alimentation du backlog et rédaction des user stories). </t>
  </si>
  <si>
    <t xml:space="preserve">Ex : jobs-to-be-done, parcours principaux, fonctionnalités… </t>
  </si>
  <si>
    <t>6.6</t>
  </si>
  <si>
    <t>Définir des dates d’expiration des contenus</t>
  </si>
  <si>
    <t>7.2</t>
  </si>
  <si>
    <t>Niveau de difficulté</t>
  </si>
  <si>
    <t>Niveau de priorité</t>
  </si>
  <si>
    <t>Backend</t>
  </si>
  <si>
    <t>1. Recherche</t>
  </si>
  <si>
    <t>2. Cadrage Design</t>
  </si>
  <si>
    <t>3. Prototypage</t>
  </si>
  <si>
    <t>Bonnes pratiques globales</t>
  </si>
  <si>
    <t>2.5</t>
  </si>
  <si>
    <t xml:space="preserve">Prototyper ses écrans en mobile-first de préférence afin de s’assurer que le service soit responsive. Le service doit être intégralement affiché pour des écrans de 1200 px de large minimum. Il faut anticiper une ligne de flottaison à 720 px de haut maximum et donc s’assurer que le défilement vertical est possible au-delà ou que toutes les fonctionnalités de base soient accessibles au-dessus. </t>
  </si>
  <si>
    <t>Optimiser le parcours de navigation pour chaque fonctionnalité principale. Éliminer les fonctionnalités non essentielles.</t>
  </si>
  <si>
    <t>Informer l’utilisateur sur l’impact environnemental de ses usages et lui permettre de réduire son empreinte par la mise à disposition d’un mode d’affichage ou d’usage « sobres ».</t>
  </si>
  <si>
    <t xml:space="preserve">Ex :  résolution plus faible des vidéos, affichage des images au clic, actualisation de la boîte de réception espacée… </t>
  </si>
  <si>
    <t>4.15</t>
  </si>
  <si>
    <t>4.14</t>
  </si>
  <si>
    <t>Bannir les procédés manipulatoires ou darks patterns .</t>
  </si>
  <si>
    <t>Ex : pas de compte à rebours sur une offre, option pré-cochée, parcours labyrinthiques…</t>
  </si>
  <si>
    <t>Animations, vidéos, sons</t>
  </si>
  <si>
    <t>4.1</t>
  </si>
  <si>
    <t>4.7</t>
  </si>
  <si>
    <t>Privilégier le texte ou l’image au lieu de l’animation, la vidéo ou le son lorsque cela est possible. Choisir la solution au besoin utilisateur la plus sobre possible.</t>
  </si>
  <si>
    <t>Ex : texte plutôt qu’image, animation plutôt que vidéo</t>
  </si>
  <si>
    <t>4.6</t>
  </si>
  <si>
    <t xml:space="preserve">N’utiliser que des vidéos, audios et animations porteurs d’information (bannir leur utilisation décorative). Leur utilisation n’est autorisée que si leur utilisation est requise par les fonctions critiques du service. </t>
  </si>
  <si>
    <t>5.5</t>
  </si>
  <si>
    <t>Proposer un mode « écoute seule » pour les vidéos.</t>
  </si>
  <si>
    <t>Interactions</t>
  </si>
  <si>
    <t>Bannir le défilement ou scroll infini en privilégiant du chargement progressif.</t>
  </si>
  <si>
    <t>Ex : privilégier un bouton « voir plus »  ou une pagination.</t>
  </si>
  <si>
    <t>4.2</t>
  </si>
  <si>
    <t>4.12</t>
  </si>
  <si>
    <t xml:space="preserve">Indiquer à l’utilisateur lorsqu’une fonctionnalité à des impacts environnementaux importants. Si des équivalences en impacts environnementaux sont citées par exemple, citer les sources et la méthodologie de calcul. </t>
  </si>
  <si>
    <t>Ex de fonctionnalités aux forts impacts environnementaux : visionnage d’une vidéo en haute définition, export d’un grand volume de données, recherche sur une grande base…</t>
  </si>
  <si>
    <t>4.13</t>
  </si>
  <si>
    <t xml:space="preserve">Limiter le recours aux notifications et permettre à l’utilisateur de les contrôler : de les désactiver de façon simple et rapide, de choisir leur fréquence de réception... Elles doivent être dans l’intérêt de l’utilisateur. Se fixer des quantités et fréquences maximales de notifications et les suivre. </t>
  </si>
  <si>
    <t>Ex : se limiter à 5 notifications par jour.</t>
  </si>
  <si>
    <t>7.3</t>
  </si>
  <si>
    <t>Informer l’utilisateur lorsqu’un traitement est en cours en arrière-plan : sinon il risque de relancer l’action et de générer des requêtes superflues. Rendre indisponible l'action qui génère le traitement et informer l'utilisateur que le traitement est en cours, éventuellement en affichant une durée approximative de traitement.</t>
  </si>
  <si>
    <t>Ex de fonctionnalités concernées : bouton de soumission de formulaire, export d'une grande quantité d'informations, recherche dans une grande base de données...</t>
  </si>
  <si>
    <t>Documents</t>
  </si>
  <si>
    <t>4.11</t>
  </si>
  <si>
    <t>Informer l’utilisateur sur le format et poids de fichier avant transfert ou téléchargement. Limiter le poids des fichiers uploadés.</t>
  </si>
  <si>
    <t xml:space="preserve">Ex : limiter à 300 Ko le poids d'une photo mise en ligne. </t>
  </si>
  <si>
    <t>5.7</t>
  </si>
  <si>
    <t>Proposer un format de fichier adapté à son contenu et au contexte d’utilisation : privilégier les formats les plus légers.</t>
  </si>
  <si>
    <t>Ex : éviter un pdf vertical si le document sera principalement consulté sur écran d’ordinateur en format paysage, un pdf HD destiné à l’impression s’il sera consulté principalement en ligne...</t>
  </si>
  <si>
    <t>Polices</t>
  </si>
  <si>
    <t>4.8</t>
  </si>
  <si>
    <t>Plugins, widgets et services tiers</t>
  </si>
  <si>
    <t>2.10</t>
  </si>
  <si>
    <t>4.4</t>
  </si>
  <si>
    <t>Permettre à l’utilisateur de décider de l’activation d’un service tiers non nécessaire et donc ne charger que ce à quoi il a explicitement consenti.</t>
  </si>
  <si>
    <t xml:space="preserve">Ex : désactiver les lecteurs vidéo récupérant les cookies en cas de refus de collecte des données personnelles. </t>
  </si>
  <si>
    <t>Formulaires</t>
  </si>
  <si>
    <t>4.9</t>
  </si>
  <si>
    <t>Permettre d’activer et désactiver l’auto-complétion.</t>
  </si>
  <si>
    <t>4.10</t>
  </si>
  <si>
    <t xml:space="preserve">Informer l’utilisateur du format de saisie attendu avant sa validation et indiquer les erreurs de saisie avant soumission du formulaire. </t>
  </si>
  <si>
    <t>Revue design</t>
  </si>
  <si>
    <t>2.6</t>
  </si>
  <si>
    <t>Faire une revue de conception avant de développer : présenter les interfaces prototypées aux développeurs et réfléchir aux choix de conception et d'architecture avec toute l’équipe, en ayant pour un des objectifs la minimisation des impacts environnementaux. Choisir la solution répondant aux besoins minimisant le plus les impacts environnementaux.</t>
  </si>
  <si>
    <t>Non</t>
  </si>
  <si>
    <t>Suffisant à valider</t>
  </si>
  <si>
    <t>4. Développement</t>
  </si>
  <si>
    <t>Images</t>
  </si>
  <si>
    <t xml:space="preserve">Choisir le format d’image adapté au contenu et au contexte de visualisation de chaque image : utiliser le format vectoriel comme le SVG lorsque cela est possible (illustrations, icones, logos, graphes...), le format WebP, AVIF ou JPEG XL pour des photos et le format WebP ou JPEG XL pour des illustrations avec aplats de couleurs. </t>
  </si>
  <si>
    <t>5.1</t>
  </si>
  <si>
    <t>5.2</t>
  </si>
  <si>
    <t>Compresser les images en fonction du contenu et au contexte de visualisation.</t>
  </si>
  <si>
    <t>6.4</t>
  </si>
  <si>
    <t>Animations, vidéos et son</t>
  </si>
  <si>
    <t>Attribué à</t>
  </si>
  <si>
    <t>Adapter la définition des vidéos au contenu et au contexte de visualisation. Idéalement proposer différentes résolutions en fonction de la résolution du terminal utilisateur. Si cela n’est possible, choisir la définition la plus basse possible sans gêner l’utilisateur.</t>
  </si>
  <si>
    <t>Ex :  proposer une vidéo en 720p maximum sur smartphone et en choix sobre à 420p.</t>
  </si>
  <si>
    <t>5.3</t>
  </si>
  <si>
    <t>5. Tester et maintenir</t>
  </si>
  <si>
    <t>Tester en pré-prod</t>
  </si>
  <si>
    <t>2.3</t>
  </si>
  <si>
    <t>S’assurer que le service est bien responsive (par exemple avec les outils de développement du navigateur). Tester notamment sur des résolutions de vieux smartphones (320 px de large).</t>
  </si>
  <si>
    <t>Remplir les formulaires avec des données erronées et s’assurer que les messages d’erreur soient explicites.</t>
  </si>
  <si>
    <t xml:space="preserve">Tester, y compris périodiquement, la lecture des vidéos sur différents terminaux afin de vérifier que ces vidéos en mode « qualité standard » et « sobriété énergétique » ont un format adapté à ces terminaux. </t>
  </si>
  <si>
    <t>2.2</t>
  </si>
  <si>
    <t>2.4</t>
  </si>
  <si>
    <t>Amélioration continue</t>
  </si>
  <si>
    <t xml:space="preserve">Ne collecter que les données de navigation nécessaires à l’analyse de l’expérience utilisateur. Il incombera notamment aux CDO ou Lead Designers d’estimer quels outils sont pertinents ou de les paramétrer pour ne collecter que le minimum requis. Dans certains cas, quelques simples cookies peuvent permettre de se passer d’un outil de suivi d’audience. </t>
  </si>
  <si>
    <t>Ex : si certains outils sont extrêmement puissants et instructifs en matière de suivi, ils collectent potentiellement automatiquement plus de données que nécessaire (ex : enregistrements complets de parcours que l’on peut rejouer).</t>
  </si>
  <si>
    <t xml:space="preserve">Mesurer le temps passé par l’utilisateur pour effectuer une action et le minimiser le plus possible. Identifier les fonctionnalités utilisées ou non. Améliorer en continu les parcours utilisateurs correspondant aux unités fonctionnelles du service par de la recherche utilisateur et l’analyse du suivi d’audience. Poursuivre la recherche utilisateur : tri de carte, sondage, interviews, enquêtes utilisateurs, tests-U, etc. </t>
  </si>
  <si>
    <t xml:space="preserve">Identifier les pages / fonctionnalités peu utilisées et étudier leur potentiel décommissionnement. Grâce aux outils d’analyse de la navigation et la connaissance des besoins utilisateurs, identifier si des parties du service peuvent être arrêtées. </t>
  </si>
  <si>
    <t>2.7</t>
  </si>
  <si>
    <t>1.4</t>
  </si>
  <si>
    <t>Réaliser des revues régulières d’écoconception : audits de performance, auto-évaluation RGESN, identification des points de friction dans le parcours utilisateur... La régularité dépend du service mais devra survenir au moins à chaque « changement significatif » du service. Le designer peut être appelé à contribuer sur ce critère.</t>
  </si>
  <si>
    <t>Faible</t>
  </si>
  <si>
    <t>Moyen</t>
  </si>
  <si>
    <t>Fort</t>
  </si>
  <si>
    <t>Modéré</t>
  </si>
  <si>
    <t>Recommandé</t>
  </si>
  <si>
    <t>Prioritaire</t>
  </si>
  <si>
    <t>Oui</t>
  </si>
  <si>
    <t>Remplir les cellules jaunes</t>
  </si>
  <si>
    <t>Evaluation</t>
  </si>
  <si>
    <t>A évaluer</t>
  </si>
  <si>
    <t>Non applicable</t>
  </si>
  <si>
    <t>Non validé</t>
  </si>
  <si>
    <t>En cours</t>
  </si>
  <si>
    <t>Validé</t>
  </si>
  <si>
    <t>A faire</t>
  </si>
  <si>
    <t>Tâches Design à mener</t>
  </si>
  <si>
    <t>Pondération associée</t>
  </si>
  <si>
    <t xml:space="preserve">En échangeant avec les Tech, le Design pourra identifier les composants open source venant répondre au besoin : CMS, service tiers... Les designers intègreront ces contraintes en amont du Design ou en faisant des allers-retours avec les Tech pour la solution la plus open source possible. </t>
  </si>
  <si>
    <t>Ex : privilégier OpenStreetMap à Google Maps</t>
  </si>
  <si>
    <t xml:space="preserve">Ex : éviter de développer une application native si une progressive web app peut suffire. </t>
  </si>
  <si>
    <t>Issu d’une réflexion entre les Lead Tech et le Design, les technologies ou composants les plus interopérables et standards répondant à l’expérience cible souhaitée ou aux wireframes seront retenus. Les contraintes technologiques seront intégrées en amont de l’UI plutôt que de demander des développements sur-mesure sur la base des interfaces créées.</t>
  </si>
  <si>
    <t>Effectuer une analyse des matériels utilisés par les utilisateurs via les outils de suivi d'audience ou lors des entretiens utilisateurs en phase de recherche : appareil, résolution, version du navigateur, version du système d’exploitation…</t>
  </si>
  <si>
    <t>Intégrer aux personas le profil de matériel et de connexion utilisés.</t>
  </si>
  <si>
    <t xml:space="preserve">Ex : Un persona pourrait être éloigné du numérique avec un smartphone de plus de 7 ans ou une connexion ADSL. </t>
  </si>
  <si>
    <t xml:space="preserve">Éviter au maximum de recourir à des service-tiers (carte interactive, lecteur vidéo, plugins de réseaux sociaux, captcha…). Prototyper des solutions natives et éco-conçues à la place ou utiliser des service opensource existantes. </t>
  </si>
  <si>
    <t>Ex :
- remplacer un carrousel par des cartes cliquables statiques ;
- pour un moteur de recherche, prototyper la génération de résultats au lancement de la recherche par l’utilisateur plutôt qu’une mise à jour automatique des résultats à chaque filtre ajouté.</t>
  </si>
  <si>
    <t>Choisir des composants légers et éco-conçus pour répondre au besoin utilisateur plutôt que des composants prêts à l'emploi. Ces choix de conception nécessitant une certaine connaissance technique et en écoconception : échanger avec les développeurs ou le référent écoconception sur la meilleure façon de répondre au besoin pour valider ce critère.</t>
  </si>
  <si>
    <t xml:space="preserve">Afin d'optimiser le parcours pour chaque fonctionnalité principale, évaluer les indicateurs techniques des pages du parcours : nombre de requêtes, poids des ressources téléchargées… Cela permettra de se positionner suite aux évolutions ou refonte à venir. Ce critère est une responsabilité qui peut incomber au référent écoconception ou encore aux profils Tech. </t>
  </si>
  <si>
    <t>Effectuer des tests utilisateurs avec des personnes éloignées du numérique (ayant notamment des appareils anciens) et s’assurer qu’elles parviennent à finir leur parcours.</t>
  </si>
  <si>
    <t>Effectuer des tests utilisateurs avec des personnes éloignées du numérique (ayant notamment des appareils anciens aux systèmes d'exploitation et aux versions de navigateurs non mis à jour…) et s’assurer qu’elles parviennent à finir leur parcours.</t>
  </si>
  <si>
    <t>Éviter de recourir à des capteurs des terminaux utilisateurs. Si leur usage est nécessaire, afficher un mécanisme d’alerte et de consentement pour tout déclenchement de capteur du terminal.</t>
  </si>
  <si>
    <t>Ex :
- géolocaliser l’utilisateur n’est pas forcément requis si une simple recherche par code postal est disponible ;
- éviter d’utiliser la webcam pour la double authentification si le SMS peut suffire ;
- privilégier l’écriture à l’usage du microphone.</t>
  </si>
  <si>
    <t>Si le back-end ne le prévoit pas, fournir différentes tailles d'image au développement, afin de servir différentes tailles de terminaux d'affichage sans qu'elles soient retaillées dans le navigateur. NB : Il est possible de servir différentes tailles d’image en fonction de la résolution du terminal utilisateur, notamment dans le cas d’images fluides, grâce à des attributs « srcset » et « sizes » mais il faut toutefois faire attention que le site reste responsive.</t>
  </si>
  <si>
    <t>1.6</t>
  </si>
  <si>
    <t>Ex :
- si l’incrustation d’une vidéo est nécessaire, privilégier un lecteur vidéo HTML5 plutôt que le plugin Youtube ; 
- remplacer les plugins des réseaux sociaux par des icones cliquables ;
- limiter les outils de suivi d'audience au minimum requis ;
- éviter les captchas.</t>
  </si>
  <si>
    <t xml:space="preserve">Ex : selon le contexte, un annuaire plutôt qu’une carte interactive, des filtres plutôt qu’un moteur de recherche, 3 cartes plutôt qu’un carrousel… </t>
  </si>
  <si>
    <t>Analyser les besoins utilisateur en matière de dates d'expiration des contenus et, si nécessaire, encourager les PM et Tech à planifier leur suppression ou archivage passé ce délai.</t>
  </si>
  <si>
    <t>Ex : combien de temps garde-t-on les posts des utilisateurs ? les profils inutilisés ? les articles de blog ? doivent-ils êtres supprimés ou archivés ?</t>
  </si>
  <si>
    <t>Ex : quel est le process de suppression ou d'archivage des contenus obsolètes ? alerte ? suppression automatique ? déplacement dans une corbeille avec 30 jours pour annuler ? notification des utilisateurs ?</t>
  </si>
  <si>
    <t>Quoique ce soit généralement de la responsabilité du PO, PM ou encore des Tech de définir des dates d'expiration des contenus, il arrive que seul le ou la designer soit à même de porter le sujet de la fin de vie des contenus. En effet, mieux vaut fixer les règles de gestion en amont de la collecte et création de données. La politique sera bien sûr à définir avec les profils techniques.</t>
  </si>
  <si>
    <t xml:space="preserve">La recherche utilisateur va  pouvoir venir nourrir l'argumentaire sur l'utilité du service d’un point de vue environnemental et/ou social (ex : lutte contre la fracture numérique, accès à l’éducation, etc.) en détaillant les besoins réels justifiant la création du service et la nécessité des fonctionnalités. Les besoins utilisateurs pourront être intégrés dans les Objectifs de Développement Durable. </t>
  </si>
  <si>
    <t xml:space="preserve">Créer des personas définissant les usages, les besoins, les comportements des utilisateurs. </t>
  </si>
  <si>
    <t>Expliquer en quoi le service créé est utile par rapport à des solutions analogiques alternatives ou numériques existantes grâce à la recherche utilisateur ou la veille concurrentielle.</t>
  </si>
  <si>
    <t>S’assurer que le service est utilisable sur une connexion bas débit (3G en mobilité et 512 Kbs en fixe) en simulant ce type de connexion dans son navigateur ou en effectuant des tests utilisateurs auprès de personnes éloignées du numérique.</t>
  </si>
  <si>
    <t xml:space="preserve">Pour un besoin donné, identifier quel composant répond le mieux au besoin et retenir celui avec l’empreinte environnementale la plus faible. Les développeurs devront informer et aider les designers à choisir des composants Open Source et des technologies standard interopérables. Ces dernières viendront en effet directement impacter le Design System et les interfaces haute-fidélité. </t>
  </si>
  <si>
    <t>Lorsqu'une animation ou vidéo a une durée de plus de 4 secondes ou qu’un son a une durée de plus de 2 secondes, permettre à l'utilisateur de contrôler l'animation via des boutons : démarrage, arrêt, muet ou volume. Permettre de les désactiver simplement dès lors que ces contenus dépassent 4 secondes et minimiser leur taille.</t>
  </si>
  <si>
    <t xml:space="preserve">Bannir les fonds vidéo et/ou audio. 
En cas d’animation, vidéo ou son, désactiver la lecture automatique par défaut. Si cela n’est vraiment pas possible, permettre à l’utilisateur d’annuler la lecture automatique facilement. 
Éviter les carrousels automatiques, les parallaxes, les gifs, les boutons qui bougent ou clignotent, et autres animations décoratives non contrôlables… </t>
  </si>
  <si>
    <t xml:space="preserve">Privilégier les polices nativement disponibles dans le système d’exploitation (polices système).
Limiter le nombre de polices à 4 variantes maximum au total ou 400 Ko. Réduire la taille des polices téléchargées (supprimer les glyphes non utilisés, compresser les fichiers…). </t>
  </si>
  <si>
    <t xml:space="preserve">Limiter les requêtes serveur lors de la saisie utilisateur : éviter l’auto-complétion, les résultats suggérés… Si l'auto-complétion est nécessaire, attendre d'avoir 3 caractères et 500 ms après chaque saisie avant de lancer une requête réseau. </t>
  </si>
  <si>
    <t>Il peut être intéressant que le Design soit impliqué dans le choix de la limite de requêtes par écran. L’impliquer dans cette décision permet de l’acculturer sur ce point technique et ses implications concrètes.  En effet, cela va impacter le design car tout ce que le designer va venir ajouter sur sa maquette va impacter ce nombre : variations de police, images, plugins…</t>
  </si>
  <si>
    <t>Dans le cadre d’un service existant, mesurer le nombre de requêtes et le poids des ressources téléchargées afin d'aider se fixer un objectif à atteindre.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</si>
</sst>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theme="1"/>
      <name val="Aptos Display"/>
      <scheme val="major"/>
    </font>
    <font>
      <sz val="8"/>
      <name val="Aptos Narrow"/>
      <family val="2"/>
      <scheme val="minor"/>
    </font>
    <font>
      <b/>
      <sz val="12"/>
      <color theme="1"/>
      <name val="Aptos Display"/>
      <scheme val="major"/>
    </font>
    <font>
      <b/>
      <sz val="12"/>
      <color theme="1"/>
      <name val="Aptos Narrow"/>
      <scheme val="minor"/>
    </font>
    <font>
      <sz val="10"/>
      <color rgb="FF000000"/>
      <name val="Tahoma"/>
      <family val="2"/>
    </font>
    <font>
      <b/>
      <sz val="12"/>
      <color theme="0"/>
      <name val="Aptos Display"/>
      <scheme val="major"/>
    </font>
  </fonts>
  <fills count="10">
    <fill>
      <patternFill patternType="none"/>
    </fill>
    <fill>
      <patternFill patternType="gray125"/>
    </fill>
    <fill>
      <patternFill patternType="solid">
        <fgColor rgb="FFFAFFA6"/>
        <bgColor indexed="64"/>
      </patternFill>
    </fill>
    <fill>
      <patternFill patternType="solid">
        <fgColor rgb="FFBFFCBA"/>
        <bgColor indexed="64"/>
      </patternFill>
    </fill>
    <fill>
      <patternFill patternType="solid">
        <fgColor rgb="FFDBFFE3"/>
        <bgColor indexed="64"/>
      </patternFill>
    </fill>
    <fill>
      <patternFill patternType="solid">
        <fgColor rgb="FFEDFFF1"/>
        <bgColor indexed="64"/>
      </patternFill>
    </fill>
    <fill>
      <patternFill patternType="solid">
        <fgColor rgb="FFD1FAD8"/>
        <bgColor indexed="64"/>
      </patternFill>
    </fill>
    <fill>
      <patternFill patternType="solid">
        <fgColor theme="2" tint="-0.749992370372631"/>
        <bgColor indexed="64"/>
      </patternFill>
    </fill>
    <fill>
      <patternFill patternType="solid">
        <fgColor rgb="FF002060"/>
        <bgColor indexed="64"/>
      </patternFill>
    </fill>
    <fill>
      <patternFill patternType="solid">
        <fgColor theme="3" tint="0.89999084444715716"/>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wrapText="1"/>
    </xf>
    <xf numFmtId="0" fontId="4" fillId="0" borderId="0" xfId="0" applyFont="1"/>
    <xf numFmtId="0" fontId="1" fillId="2" borderId="0" xfId="0" applyFont="1" applyFill="1" applyAlignment="1">
      <alignment vertical="top"/>
    </xf>
    <xf numFmtId="0" fontId="0" fillId="3" borderId="0" xfId="0" applyFill="1"/>
    <xf numFmtId="0" fontId="0" fillId="5" borderId="0" xfId="0" applyFill="1"/>
    <xf numFmtId="0" fontId="1" fillId="3" borderId="0" xfId="0" applyFont="1" applyFill="1" applyAlignment="1">
      <alignment vertical="top"/>
    </xf>
    <xf numFmtId="0" fontId="1" fillId="4" borderId="0" xfId="0" applyFont="1" applyFill="1" applyAlignment="1">
      <alignment vertical="top"/>
    </xf>
    <xf numFmtId="0" fontId="1" fillId="5" borderId="0" xfId="0" applyFont="1" applyFill="1" applyAlignment="1">
      <alignment vertical="top"/>
    </xf>
    <xf numFmtId="0" fontId="0" fillId="6" borderId="0" xfId="0" applyFill="1"/>
    <xf numFmtId="0" fontId="6" fillId="7" borderId="0" xfId="0" applyFont="1" applyFill="1" applyAlignment="1">
      <alignment vertical="top" wrapText="1"/>
    </xf>
    <xf numFmtId="0" fontId="1" fillId="0" borderId="0" xfId="0" applyFont="1" applyAlignment="1">
      <alignment horizontal="center" vertical="top"/>
    </xf>
    <xf numFmtId="0" fontId="3" fillId="2" borderId="0" xfId="0" applyFont="1" applyFill="1" applyAlignment="1">
      <alignment vertical="center"/>
    </xf>
    <xf numFmtId="0" fontId="3" fillId="2" borderId="0" xfId="0" applyFont="1" applyFill="1" applyAlignment="1">
      <alignment vertical="center" wrapText="1"/>
    </xf>
    <xf numFmtId="0" fontId="6" fillId="8" borderId="0" xfId="0" applyFont="1" applyFill="1" applyAlignment="1">
      <alignment vertical="top" wrapText="1"/>
    </xf>
    <xf numFmtId="0" fontId="1" fillId="9" borderId="0" xfId="0" applyFont="1" applyFill="1" applyAlignment="1">
      <alignment vertical="top"/>
    </xf>
  </cellXfs>
  <cellStyles count="1">
    <cellStyle name="Normal" xfId="0" builtinId="0"/>
  </cellStyles>
  <dxfs count="10">
    <dxf>
      <fill>
        <patternFill>
          <bgColor rgb="FFBFFCBA"/>
        </patternFill>
      </fill>
    </dxf>
    <dxf>
      <fill>
        <patternFill>
          <bgColor rgb="FFDBFFE3"/>
        </patternFill>
      </fill>
    </dxf>
    <dxf>
      <fill>
        <patternFill>
          <bgColor rgb="FFEDFFF1"/>
        </patternFill>
      </fill>
    </dxf>
    <dxf>
      <fill>
        <patternFill>
          <bgColor rgb="FFBFFCBA"/>
        </patternFill>
      </fill>
    </dxf>
    <dxf>
      <fill>
        <patternFill>
          <bgColor rgb="FFDBFFE3"/>
        </patternFill>
      </fill>
    </dxf>
    <dxf>
      <fill>
        <patternFill>
          <bgColor rgb="FFEDFFF1"/>
        </patternFill>
      </fill>
    </dxf>
    <dxf>
      <fill>
        <patternFill>
          <bgColor rgb="FFD1FAD8"/>
        </patternFill>
      </fill>
    </dxf>
    <dxf>
      <fill>
        <patternFill>
          <bgColor rgb="FF89F399"/>
        </patternFill>
      </fill>
    </dxf>
    <dxf>
      <font>
        <b/>
        <i val="0"/>
        <strike val="0"/>
        <condense val="0"/>
        <extend val="0"/>
        <outline val="0"/>
        <shadow val="0"/>
        <u val="none"/>
        <vertAlign val="baseline"/>
        <sz val="12"/>
        <color theme="1"/>
        <name val="Aptos Narrow"/>
        <scheme val="minor"/>
      </font>
    </dxf>
    <dxf>
      <font>
        <b/>
        <i val="0"/>
        <strike val="0"/>
        <condense val="0"/>
        <extend val="0"/>
        <outline val="0"/>
        <shadow val="0"/>
        <u val="none"/>
        <vertAlign val="baseline"/>
        <sz val="12"/>
        <color theme="1"/>
        <name val="Aptos Narrow"/>
        <scheme val="minor"/>
      </font>
    </dxf>
  </dxfs>
  <tableStyles count="0" defaultTableStyle="TableStyleMedium2" defaultPivotStyle="PivotStyleLight16"/>
  <colors>
    <mruColors>
      <color rgb="FFD1FAD8"/>
      <color rgb="FFDEFCDA"/>
      <color rgb="FFDDFCD4"/>
      <color rgb="FFCFFCCA"/>
      <color rgb="FFBFFCBA"/>
      <color rgb="FFCEFFC7"/>
      <color rgb="FFEDFFF1"/>
      <color rgb="FFDBFFE3"/>
      <color rgb="FFF5FFED"/>
      <color rgb="FFD7FF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Taux d'avancement sur les critères Design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Score!$B$2:$G$2</c:f>
              <c:strCache>
                <c:ptCount val="6"/>
                <c:pt idx="0">
                  <c:v>Validé</c:v>
                </c:pt>
                <c:pt idx="1">
                  <c:v>En cours</c:v>
                </c:pt>
                <c:pt idx="2">
                  <c:v>A faire</c:v>
                </c:pt>
                <c:pt idx="3">
                  <c:v>Non validé</c:v>
                </c:pt>
                <c:pt idx="4">
                  <c:v>Non applicable</c:v>
                </c:pt>
                <c:pt idx="5">
                  <c:v>A évaluer</c:v>
                </c:pt>
              </c:strCache>
            </c:strRef>
          </c:cat>
          <c:val>
            <c:numRef>
              <c:f>Score!$B$3:$G$3</c:f>
              <c:numCache>
                <c:formatCode>General</c:formatCode>
                <c:ptCount val="6"/>
                <c:pt idx="0">
                  <c:v>0</c:v>
                </c:pt>
                <c:pt idx="1">
                  <c:v>0</c:v>
                </c:pt>
                <c:pt idx="2">
                  <c:v>0</c:v>
                </c:pt>
                <c:pt idx="3">
                  <c:v>0</c:v>
                </c:pt>
                <c:pt idx="4">
                  <c:v>0</c:v>
                </c:pt>
                <c:pt idx="5">
                  <c:v>72.25</c:v>
                </c:pt>
              </c:numCache>
            </c:numRef>
          </c:val>
          <c:extLst>
            <c:ext xmlns:c16="http://schemas.microsoft.com/office/drawing/2014/chart" uri="{C3380CC4-5D6E-409C-BE32-E72D297353CC}">
              <c16:uniqueId val="{00000000-F513-4045-8818-787BC77C0C35}"/>
            </c:ext>
          </c:extLst>
        </c:ser>
        <c:dLbls>
          <c:showLegendKey val="0"/>
          <c:showVal val="0"/>
          <c:showCatName val="0"/>
          <c:showSerName val="0"/>
          <c:showPercent val="0"/>
          <c:showBubbleSize val="0"/>
        </c:dLbls>
        <c:gapWidth val="219"/>
        <c:overlap val="-27"/>
        <c:axId val="373749024"/>
        <c:axId val="56516624"/>
      </c:barChart>
      <c:catAx>
        <c:axId val="373749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516624"/>
        <c:crosses val="autoZero"/>
        <c:auto val="1"/>
        <c:lblAlgn val="ctr"/>
        <c:lblOffset val="100"/>
        <c:noMultiLvlLbl val="0"/>
      </c:catAx>
      <c:valAx>
        <c:axId val="56516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73749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46566</xdr:rowOff>
    </xdr:from>
    <xdr:to>
      <xdr:col>10</xdr:col>
      <xdr:colOff>137584</xdr:colOff>
      <xdr:row>31</xdr:row>
      <xdr:rowOff>179917</xdr:rowOff>
    </xdr:to>
    <xdr:graphicFrame macro="">
      <xdr:nvGraphicFramePr>
        <xdr:cNvPr id="2" name="Graphique 1">
          <a:extLst>
            <a:ext uri="{FF2B5EF4-FFF2-40B4-BE49-F238E27FC236}">
              <a16:creationId xmlns:a16="http://schemas.microsoft.com/office/drawing/2014/main" id="{541C1152-2F35-533E-6448-C4E7FF5BC3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D03B16-43CE-4E4D-B3E6-1E241C8C2684}" name="Tableau1" displayName="Tableau1" ref="A1:A4" totalsRowShown="0" headerRowDxfId="9">
  <autoFilter ref="A1:A4" xr:uid="{67D03B16-43CE-4E4D-B3E6-1E241C8C2684}"/>
  <tableColumns count="1">
    <tableColumn id="1" xr3:uid="{BCF82899-2DE5-A34C-9410-E3EA4AD7DF0D}" name="Niveau de difficulté"/>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0FBA6A-3A27-6040-BA4B-20B0C5F01925}" name="Tableau3" displayName="Tableau3" ref="C1:C4" totalsRowShown="0">
  <autoFilter ref="C1:C4" xr:uid="{7A0FBA6A-3A27-6040-BA4B-20B0C5F01925}"/>
  <tableColumns count="1">
    <tableColumn id="1" xr3:uid="{D23E4875-8E61-2F47-BC2A-08923FC2D586}" name="Niveau de priorité"/>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B91C28-F86F-1843-B2C4-936645CE7E4D}" name="Tableau4" displayName="Tableau4" ref="E1:E3" totalsRowShown="0" headerRowDxfId="8">
  <autoFilter ref="E1:E3" xr:uid="{97B91C28-F86F-1843-B2C4-936645CE7E4D}"/>
  <tableColumns count="1">
    <tableColumn id="1" xr3:uid="{F05073EC-E5C8-C249-8BE6-DA6742468B48}" name="Suffisant à valid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19C5E4-E223-164F-8E96-ACF6153FB9EA}" name="Tableau5" displayName="Tableau5" ref="G1:G7" totalsRowShown="0">
  <autoFilter ref="G1:G7" xr:uid="{2D19C5E4-E223-164F-8E96-ACF6153FB9EA}"/>
  <tableColumns count="1">
    <tableColumn id="1" xr3:uid="{BDC8388B-966B-9549-81B6-22B08654C08D}" name="Evaluatio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EEF3-64D6-4C4E-94AE-4A4FD00B39C6}">
  <dimension ref="A1:L59"/>
  <sheetViews>
    <sheetView tabSelected="1" zoomScale="130" zoomScaleNormal="130" workbookViewId="0">
      <pane ySplit="3" topLeftCell="A4" activePane="bottomLeft" state="frozen"/>
      <selection pane="bottomLeft" activeCell="E56" sqref="E56"/>
    </sheetView>
  </sheetViews>
  <sheetFormatPr baseColWidth="10" defaultRowHeight="15" x14ac:dyDescent="0.2"/>
  <cols>
    <col min="1" max="1" width="18.83203125" style="1" bestFit="1" customWidth="1"/>
    <col min="2" max="2" width="23.1640625" style="3" customWidth="1"/>
    <col min="3" max="3" width="10.83203125" style="1" customWidth="1"/>
    <col min="4" max="10" width="14" style="1" customWidth="1"/>
    <col min="11" max="11" width="76" style="2" customWidth="1"/>
    <col min="12" max="12" width="54.5" style="2" customWidth="1"/>
    <col min="13" max="16384" width="10.83203125" style="1"/>
  </cols>
  <sheetData>
    <row r="1" spans="1:12" ht="20" customHeight="1" x14ac:dyDescent="0.2">
      <c r="A1" s="14" t="s">
        <v>134</v>
      </c>
      <c r="B1" s="15"/>
    </row>
    <row r="3" spans="1:12" s="3" customFormat="1" ht="34" customHeight="1" x14ac:dyDescent="0.2">
      <c r="A3" s="12" t="s">
        <v>18</v>
      </c>
      <c r="B3" s="12" t="s">
        <v>19</v>
      </c>
      <c r="C3" s="16" t="s">
        <v>21</v>
      </c>
      <c r="D3" s="16" t="s">
        <v>20</v>
      </c>
      <c r="E3" s="16" t="s">
        <v>37</v>
      </c>
      <c r="F3" s="16" t="s">
        <v>38</v>
      </c>
      <c r="G3" s="16" t="s">
        <v>143</v>
      </c>
      <c r="H3" s="12" t="s">
        <v>98</v>
      </c>
      <c r="I3" s="12" t="s">
        <v>135</v>
      </c>
      <c r="J3" s="12" t="s">
        <v>107</v>
      </c>
      <c r="K3" s="12" t="s">
        <v>142</v>
      </c>
      <c r="L3" s="12" t="s">
        <v>27</v>
      </c>
    </row>
    <row r="4" spans="1:12" ht="80" x14ac:dyDescent="0.2">
      <c r="A4" s="1" t="s">
        <v>40</v>
      </c>
      <c r="B4" s="3" t="s">
        <v>0</v>
      </c>
      <c r="C4" s="17" t="s">
        <v>1</v>
      </c>
      <c r="D4" s="17" t="s">
        <v>2</v>
      </c>
      <c r="E4" s="17" t="s">
        <v>129</v>
      </c>
      <c r="F4" s="17" t="s">
        <v>132</v>
      </c>
      <c r="G4" s="17" cm="1">
        <f t="array" ref="G4">_xlfn.IFS(F4="Prioritaire",1.5,F4="Recommandé",1.25,F4="Modéré",1)</f>
        <v>1.5</v>
      </c>
      <c r="H4" s="13" t="s">
        <v>97</v>
      </c>
      <c r="I4" s="5" t="s">
        <v>136</v>
      </c>
      <c r="J4" s="5"/>
      <c r="K4" s="2" t="s">
        <v>167</v>
      </c>
    </row>
    <row r="5" spans="1:12" ht="32" x14ac:dyDescent="0.2">
      <c r="A5" s="1" t="s">
        <v>40</v>
      </c>
      <c r="B5" s="3" t="s">
        <v>0</v>
      </c>
      <c r="C5" s="17" t="s">
        <v>3</v>
      </c>
      <c r="D5" s="17" t="s">
        <v>2</v>
      </c>
      <c r="E5" s="17" t="s">
        <v>127</v>
      </c>
      <c r="F5" s="17" t="s">
        <v>132</v>
      </c>
      <c r="G5" s="17" cm="1">
        <f t="array" ref="G5">_xlfn.IFS(F5="Prioritaire",1.5,F5="Recommandé",1.25,F5="Modéré",1)</f>
        <v>1.5</v>
      </c>
      <c r="H5" s="13" t="s">
        <v>133</v>
      </c>
      <c r="I5" s="5" t="s">
        <v>136</v>
      </c>
      <c r="J5" s="5"/>
      <c r="K5" s="2" t="s">
        <v>168</v>
      </c>
    </row>
    <row r="6" spans="1:12" ht="48" x14ac:dyDescent="0.2">
      <c r="A6" s="1" t="s">
        <v>40</v>
      </c>
      <c r="B6" s="3" t="s">
        <v>0</v>
      </c>
      <c r="C6" s="17" t="s">
        <v>3</v>
      </c>
      <c r="D6" s="17" t="s">
        <v>2</v>
      </c>
      <c r="E6" s="17" t="s">
        <v>127</v>
      </c>
      <c r="F6" s="17" t="s">
        <v>132</v>
      </c>
      <c r="G6" s="17" cm="1">
        <f t="array" ref="G6">_xlfn.IFS(F6="Prioritaire",1.5,F6="Recommandé",1.25,F6="Modéré",1)</f>
        <v>1.5</v>
      </c>
      <c r="H6" s="13" t="s">
        <v>97</v>
      </c>
      <c r="I6" s="5" t="s">
        <v>136</v>
      </c>
      <c r="J6" s="5"/>
      <c r="K6" s="2" t="s">
        <v>169</v>
      </c>
    </row>
    <row r="7" spans="1:12" ht="144" x14ac:dyDescent="0.2">
      <c r="A7" s="1" t="s">
        <v>40</v>
      </c>
      <c r="B7" s="3" t="s">
        <v>4</v>
      </c>
      <c r="C7" s="17" t="s">
        <v>3</v>
      </c>
      <c r="D7" s="17" t="s">
        <v>2</v>
      </c>
      <c r="E7" s="17" t="s">
        <v>127</v>
      </c>
      <c r="F7" s="17" t="s">
        <v>132</v>
      </c>
      <c r="G7" s="17" cm="1">
        <f t="array" ref="G7">_xlfn.IFS(F7="Prioritaire",1.5,F7="Recommandé",1.25,F7="Modéré",1)</f>
        <v>1.5</v>
      </c>
      <c r="H7" s="13" t="s">
        <v>133</v>
      </c>
      <c r="I7" s="5" t="s">
        <v>136</v>
      </c>
      <c r="J7" s="5"/>
      <c r="K7" s="2" t="s">
        <v>5</v>
      </c>
    </row>
    <row r="8" spans="1:12" ht="64" x14ac:dyDescent="0.2">
      <c r="A8" s="1" t="s">
        <v>111</v>
      </c>
      <c r="B8" s="3" t="s">
        <v>119</v>
      </c>
      <c r="C8" s="17" t="s">
        <v>125</v>
      </c>
      <c r="D8" s="17" t="s">
        <v>2</v>
      </c>
      <c r="E8" s="17" t="s">
        <v>128</v>
      </c>
      <c r="F8" s="17" t="s">
        <v>132</v>
      </c>
      <c r="G8" s="17" cm="1">
        <f t="array" ref="G8">_xlfn.IFS(F8="Prioritaire",1.5,F8="Recommandé",1.25,F8="Modéré",1)</f>
        <v>1.5</v>
      </c>
      <c r="H8" s="13" t="s">
        <v>97</v>
      </c>
      <c r="I8" s="5" t="s">
        <v>136</v>
      </c>
      <c r="J8" s="5"/>
      <c r="K8" s="2" t="s">
        <v>126</v>
      </c>
    </row>
    <row r="9" spans="1:12" ht="80" x14ac:dyDescent="0.2">
      <c r="A9" s="1" t="s">
        <v>111</v>
      </c>
      <c r="B9" s="3" t="s">
        <v>119</v>
      </c>
      <c r="C9" s="17" t="s">
        <v>160</v>
      </c>
      <c r="D9" s="17" t="s">
        <v>2</v>
      </c>
      <c r="E9" s="17" t="s">
        <v>129</v>
      </c>
      <c r="F9" s="17" t="s">
        <v>132</v>
      </c>
      <c r="G9" s="17" cm="1">
        <f t="array" ref="G9">_xlfn.IFS(F9="Prioritaire",1.5,F9="Recommandé",1.25,F9="Modéré",1)</f>
        <v>1.5</v>
      </c>
      <c r="H9" s="13" t="s">
        <v>97</v>
      </c>
      <c r="I9" s="5" t="s">
        <v>136</v>
      </c>
      <c r="J9" s="5"/>
      <c r="K9" s="2" t="s">
        <v>120</v>
      </c>
      <c r="L9" s="2" t="s">
        <v>121</v>
      </c>
    </row>
    <row r="10" spans="1:12" ht="64" x14ac:dyDescent="0.2">
      <c r="A10" s="1" t="s">
        <v>41</v>
      </c>
      <c r="B10" s="3" t="s">
        <v>17</v>
      </c>
      <c r="C10" s="17" t="s">
        <v>23</v>
      </c>
      <c r="D10" s="17" t="s">
        <v>2</v>
      </c>
      <c r="E10" s="17" t="s">
        <v>129</v>
      </c>
      <c r="F10" s="17" t="s">
        <v>131</v>
      </c>
      <c r="G10" s="17" cm="1">
        <f t="array" ref="G10">_xlfn.IFS(F10="Prioritaire",1.5,F10="Recommandé",1.25,F10="Modéré",1)</f>
        <v>1.25</v>
      </c>
      <c r="H10" s="13" t="s">
        <v>97</v>
      </c>
      <c r="I10" s="5" t="s">
        <v>136</v>
      </c>
      <c r="J10" s="5"/>
      <c r="K10" s="2" t="s">
        <v>144</v>
      </c>
      <c r="L10" s="2" t="s">
        <v>145</v>
      </c>
    </row>
    <row r="11" spans="1:12" ht="80" x14ac:dyDescent="0.2">
      <c r="A11" s="1" t="s">
        <v>41</v>
      </c>
      <c r="B11" s="3" t="s">
        <v>17</v>
      </c>
      <c r="C11" s="17" t="s">
        <v>24</v>
      </c>
      <c r="D11" s="17" t="s">
        <v>2</v>
      </c>
      <c r="E11" s="17" t="s">
        <v>128</v>
      </c>
      <c r="F11" s="17" t="s">
        <v>132</v>
      </c>
      <c r="G11" s="17" cm="1">
        <f t="array" ref="G11">_xlfn.IFS(F11="Prioritaire",1.5,F11="Recommandé",1.25,F11="Modéré",1)</f>
        <v>1.5</v>
      </c>
      <c r="H11" s="13" t="s">
        <v>97</v>
      </c>
      <c r="I11" s="5" t="s">
        <v>136</v>
      </c>
      <c r="J11" s="5"/>
      <c r="K11" s="2" t="s">
        <v>147</v>
      </c>
      <c r="L11" s="2" t="s">
        <v>146</v>
      </c>
    </row>
    <row r="12" spans="1:12" ht="48" x14ac:dyDescent="0.2">
      <c r="A12" s="1" t="s">
        <v>40</v>
      </c>
      <c r="B12" s="3" t="s">
        <v>4</v>
      </c>
      <c r="C12" s="17" t="s">
        <v>6</v>
      </c>
      <c r="D12" s="17" t="s">
        <v>7</v>
      </c>
      <c r="E12" s="17" t="s">
        <v>128</v>
      </c>
      <c r="F12" s="17" t="s">
        <v>132</v>
      </c>
      <c r="G12" s="17" cm="1">
        <f t="array" ref="G12">_xlfn.IFS(F12="Prioritaire",1.5,F12="Recommandé",1.25,F12="Modéré",1)</f>
        <v>1.5</v>
      </c>
      <c r="H12" s="13" t="s">
        <v>97</v>
      </c>
      <c r="I12" s="5" t="s">
        <v>136</v>
      </c>
      <c r="J12" s="5"/>
      <c r="K12" s="2" t="s">
        <v>148</v>
      </c>
    </row>
    <row r="13" spans="1:12" ht="66" customHeight="1" x14ac:dyDescent="0.2">
      <c r="A13" s="1" t="s">
        <v>40</v>
      </c>
      <c r="B13" s="3" t="s">
        <v>4</v>
      </c>
      <c r="C13" s="17" t="s">
        <v>6</v>
      </c>
      <c r="D13" s="17" t="s">
        <v>7</v>
      </c>
      <c r="E13" s="17" t="s">
        <v>128</v>
      </c>
      <c r="F13" s="17" t="s">
        <v>132</v>
      </c>
      <c r="G13" s="17" cm="1">
        <f t="array" ref="G13">_xlfn.IFS(F13="Prioritaire",1.5,F13="Recommandé",1.25,F13="Modéré",1)</f>
        <v>1.5</v>
      </c>
      <c r="H13" s="13" t="s">
        <v>97</v>
      </c>
      <c r="I13" s="5" t="s">
        <v>136</v>
      </c>
      <c r="J13" s="5"/>
      <c r="K13" s="2" t="s">
        <v>149</v>
      </c>
      <c r="L13" s="2" t="s">
        <v>150</v>
      </c>
    </row>
    <row r="14" spans="1:12" ht="70" customHeight="1" x14ac:dyDescent="0.2">
      <c r="A14" s="1" t="s">
        <v>42</v>
      </c>
      <c r="B14" s="3" t="s">
        <v>84</v>
      </c>
      <c r="C14" s="17" t="s">
        <v>85</v>
      </c>
      <c r="D14" s="17" t="s">
        <v>7</v>
      </c>
      <c r="E14" s="17" t="s">
        <v>129</v>
      </c>
      <c r="F14" s="17" t="s">
        <v>132</v>
      </c>
      <c r="G14" s="17" cm="1">
        <f t="array" ref="G14">_xlfn.IFS(F14="Prioritaire",1.5,F14="Recommandé",1.25,F14="Modéré",1)</f>
        <v>1.5</v>
      </c>
      <c r="H14" s="13" t="s">
        <v>97</v>
      </c>
      <c r="I14" s="5" t="s">
        <v>136</v>
      </c>
      <c r="J14" s="5"/>
      <c r="K14" s="2" t="s">
        <v>151</v>
      </c>
      <c r="L14" s="2" t="s">
        <v>161</v>
      </c>
    </row>
    <row r="15" spans="1:12" ht="65" customHeight="1" x14ac:dyDescent="0.2">
      <c r="A15" s="1" t="s">
        <v>111</v>
      </c>
      <c r="B15" s="3" t="s">
        <v>112</v>
      </c>
      <c r="C15" s="17" t="s">
        <v>117</v>
      </c>
      <c r="D15" s="17" t="s">
        <v>7</v>
      </c>
      <c r="E15" s="17" t="s">
        <v>128</v>
      </c>
      <c r="F15" s="17" t="s">
        <v>132</v>
      </c>
      <c r="G15" s="17" cm="1">
        <f t="array" ref="G15">_xlfn.IFS(F15="Prioritaire",1.5,F15="Recommandé",1.25,F15="Modéré",1)</f>
        <v>1.5</v>
      </c>
      <c r="H15" s="13" t="s">
        <v>97</v>
      </c>
      <c r="I15" s="5" t="s">
        <v>136</v>
      </c>
      <c r="J15" s="5"/>
      <c r="K15" s="2" t="s">
        <v>155</v>
      </c>
    </row>
    <row r="16" spans="1:12" ht="48" x14ac:dyDescent="0.2">
      <c r="A16" s="1" t="s">
        <v>111</v>
      </c>
      <c r="B16" s="3" t="s">
        <v>112</v>
      </c>
      <c r="C16" s="17" t="s">
        <v>113</v>
      </c>
      <c r="D16" s="17" t="s">
        <v>7</v>
      </c>
      <c r="E16" s="17" t="s">
        <v>128</v>
      </c>
      <c r="F16" s="17" t="s">
        <v>131</v>
      </c>
      <c r="G16" s="17" cm="1">
        <f t="array" ref="G16">_xlfn.IFS(F16="Prioritaire",1.5,F16="Recommandé",1.25,F16="Modéré",1)</f>
        <v>1.25</v>
      </c>
      <c r="H16" s="13" t="s">
        <v>97</v>
      </c>
      <c r="I16" s="5" t="s">
        <v>136</v>
      </c>
      <c r="J16" s="5"/>
      <c r="K16" s="2" t="s">
        <v>170</v>
      </c>
    </row>
    <row r="17" spans="1:12" ht="48" x14ac:dyDescent="0.2">
      <c r="A17" s="1" t="s">
        <v>111</v>
      </c>
      <c r="B17" s="3" t="s">
        <v>112</v>
      </c>
      <c r="C17" s="17" t="s">
        <v>118</v>
      </c>
      <c r="D17" s="17" t="s">
        <v>7</v>
      </c>
      <c r="E17" s="17" t="s">
        <v>128</v>
      </c>
      <c r="F17" s="17" t="s">
        <v>132</v>
      </c>
      <c r="G17" s="17" cm="1">
        <f t="array" ref="G17">_xlfn.IFS(F17="Prioritaire",1.5,F17="Recommandé",1.25,F17="Modéré",1)</f>
        <v>1.5</v>
      </c>
      <c r="H17" s="13" t="s">
        <v>97</v>
      </c>
      <c r="I17" s="5" t="s">
        <v>136</v>
      </c>
      <c r="J17" s="5"/>
      <c r="K17" s="2" t="s">
        <v>156</v>
      </c>
    </row>
    <row r="18" spans="1:12" ht="80" x14ac:dyDescent="0.2">
      <c r="A18" s="1" t="s">
        <v>42</v>
      </c>
      <c r="B18" s="3" t="s">
        <v>43</v>
      </c>
      <c r="C18" s="17" t="s">
        <v>44</v>
      </c>
      <c r="D18" s="17" t="s">
        <v>7</v>
      </c>
      <c r="E18" s="17" t="s">
        <v>128</v>
      </c>
      <c r="F18" s="17" t="s">
        <v>132</v>
      </c>
      <c r="G18" s="17" cm="1">
        <f t="array" ref="G18">_xlfn.IFS(F18="Prioritaire",1.5,F18="Recommandé",1.25,F18="Modéré",1)</f>
        <v>1.5</v>
      </c>
      <c r="H18" s="13" t="s">
        <v>97</v>
      </c>
      <c r="I18" s="5" t="s">
        <v>136</v>
      </c>
      <c r="J18" s="5"/>
      <c r="K18" s="2" t="s">
        <v>45</v>
      </c>
    </row>
    <row r="19" spans="1:12" ht="48" x14ac:dyDescent="0.2">
      <c r="A19" s="1" t="s">
        <v>111</v>
      </c>
      <c r="B19" s="3" t="s">
        <v>112</v>
      </c>
      <c r="C19" s="17" t="s">
        <v>44</v>
      </c>
      <c r="D19" s="17" t="s">
        <v>7</v>
      </c>
      <c r="E19" s="17" t="s">
        <v>128</v>
      </c>
      <c r="F19" s="17" t="s">
        <v>132</v>
      </c>
      <c r="G19" s="17" cm="1">
        <f t="array" ref="G19">_xlfn.IFS(F19="Prioritaire",1.5,F19="Recommandé",1.25,F19="Modéré",1)</f>
        <v>1.5</v>
      </c>
      <c r="H19" s="13" t="s">
        <v>97</v>
      </c>
      <c r="I19" s="5" t="s">
        <v>136</v>
      </c>
      <c r="J19" s="5"/>
      <c r="K19" s="2" t="s">
        <v>114</v>
      </c>
    </row>
    <row r="20" spans="1:12" ht="80" x14ac:dyDescent="0.2">
      <c r="A20" s="1" t="s">
        <v>42</v>
      </c>
      <c r="B20" s="3" t="s">
        <v>94</v>
      </c>
      <c r="C20" s="17" t="s">
        <v>95</v>
      </c>
      <c r="D20" s="17" t="s">
        <v>12</v>
      </c>
      <c r="E20" s="17" t="s">
        <v>128</v>
      </c>
      <c r="F20" s="17" t="s">
        <v>131</v>
      </c>
      <c r="G20" s="17" cm="1">
        <f t="array" ref="G20">_xlfn.IFS(F20="Prioritaire",1.5,F20="Recommandé",1.25,F20="Modéré",1)</f>
        <v>1.25</v>
      </c>
      <c r="H20" s="13" t="s">
        <v>97</v>
      </c>
      <c r="I20" s="5" t="s">
        <v>136</v>
      </c>
      <c r="J20" s="5"/>
      <c r="K20" s="2" t="s">
        <v>96</v>
      </c>
    </row>
    <row r="21" spans="1:12" ht="48" x14ac:dyDescent="0.2">
      <c r="A21" s="1" t="s">
        <v>111</v>
      </c>
      <c r="B21" s="3" t="s">
        <v>119</v>
      </c>
      <c r="C21" s="17" t="s">
        <v>124</v>
      </c>
      <c r="D21" s="17" t="s">
        <v>7</v>
      </c>
      <c r="E21" s="17" t="s">
        <v>128</v>
      </c>
      <c r="F21" s="17" t="s">
        <v>132</v>
      </c>
      <c r="G21" s="17" cm="1">
        <f t="array" ref="G21">_xlfn.IFS(F21="Prioritaire",1.5,F21="Recommandé",1.25,F21="Modéré",1)</f>
        <v>1.5</v>
      </c>
      <c r="H21" s="13" t="s">
        <v>97</v>
      </c>
      <c r="I21" s="5" t="s">
        <v>136</v>
      </c>
      <c r="J21" s="5"/>
      <c r="K21" s="2" t="s">
        <v>123</v>
      </c>
    </row>
    <row r="22" spans="1:12" ht="96" x14ac:dyDescent="0.2">
      <c r="A22" s="1" t="s">
        <v>42</v>
      </c>
      <c r="B22" s="3" t="s">
        <v>84</v>
      </c>
      <c r="C22" s="17" t="s">
        <v>22</v>
      </c>
      <c r="D22" s="17" t="s">
        <v>7</v>
      </c>
      <c r="E22" s="17" t="s">
        <v>129</v>
      </c>
      <c r="F22" s="17" t="s">
        <v>130</v>
      </c>
      <c r="G22" s="17" cm="1">
        <f t="array" ref="G22">_xlfn.IFS(F22="Prioritaire",1.5,F22="Recommandé",1.25,F22="Modéré",1)</f>
        <v>1</v>
      </c>
      <c r="H22" s="13" t="s">
        <v>97</v>
      </c>
      <c r="I22" s="5" t="s">
        <v>136</v>
      </c>
      <c r="J22" s="5"/>
      <c r="K22" s="2" t="s">
        <v>153</v>
      </c>
      <c r="L22" s="2" t="s">
        <v>152</v>
      </c>
    </row>
    <row r="23" spans="1:12" ht="80" x14ac:dyDescent="0.2">
      <c r="A23" s="1" t="s">
        <v>41</v>
      </c>
      <c r="B23" s="3" t="s">
        <v>17</v>
      </c>
      <c r="C23" s="17" t="s">
        <v>22</v>
      </c>
      <c r="D23" s="17" t="s">
        <v>7</v>
      </c>
      <c r="E23" s="17" t="s">
        <v>129</v>
      </c>
      <c r="F23" s="17" t="s">
        <v>130</v>
      </c>
      <c r="G23" s="17" cm="1">
        <f t="array" ref="G23">_xlfn.IFS(F23="Prioritaire",1.5,F23="Recommandé",1.25,F23="Modéré",1)</f>
        <v>1</v>
      </c>
      <c r="H23" s="13" t="s">
        <v>97</v>
      </c>
      <c r="I23" s="5" t="s">
        <v>136</v>
      </c>
      <c r="J23" s="5"/>
      <c r="K23" s="2" t="s">
        <v>171</v>
      </c>
      <c r="L23" s="2" t="s">
        <v>162</v>
      </c>
    </row>
    <row r="24" spans="1:12" ht="96" x14ac:dyDescent="0.2">
      <c r="A24" s="1" t="s">
        <v>42</v>
      </c>
      <c r="B24" s="3" t="s">
        <v>53</v>
      </c>
      <c r="C24" s="17" t="s">
        <v>54</v>
      </c>
      <c r="D24" s="17" t="s">
        <v>12</v>
      </c>
      <c r="E24" s="17" t="s">
        <v>127</v>
      </c>
      <c r="F24" s="17" t="s">
        <v>132</v>
      </c>
      <c r="G24" s="17" cm="1">
        <f t="array" ref="G24">_xlfn.IFS(F24="Prioritaire",1.5,F24="Recommandé",1.25,F24="Modéré",1)</f>
        <v>1.5</v>
      </c>
      <c r="H24" s="13" t="s">
        <v>133</v>
      </c>
      <c r="I24" s="5" t="s">
        <v>136</v>
      </c>
      <c r="J24" s="5"/>
      <c r="K24" s="2" t="s">
        <v>173</v>
      </c>
    </row>
    <row r="25" spans="1:12" ht="64" x14ac:dyDescent="0.2">
      <c r="A25" s="1" t="s">
        <v>99</v>
      </c>
      <c r="B25" s="3" t="s">
        <v>106</v>
      </c>
      <c r="C25" s="17" t="s">
        <v>54</v>
      </c>
      <c r="D25" s="17" t="s">
        <v>12</v>
      </c>
      <c r="E25" s="17" t="s">
        <v>127</v>
      </c>
      <c r="F25" s="17" t="s">
        <v>132</v>
      </c>
      <c r="G25" s="17" cm="1">
        <f t="array" ref="G25">_xlfn.IFS(F25="Prioritaire",1.5,F25="Recommandé",1.25,F25="Modéré",1)</f>
        <v>1.5</v>
      </c>
      <c r="H25" s="13" t="s">
        <v>133</v>
      </c>
      <c r="I25" s="5" t="s">
        <v>136</v>
      </c>
      <c r="J25" s="5"/>
      <c r="K25" s="2" t="s">
        <v>172</v>
      </c>
    </row>
    <row r="26" spans="1:12" ht="32" x14ac:dyDescent="0.2">
      <c r="A26" s="1" t="s">
        <v>42</v>
      </c>
      <c r="B26" s="3" t="s">
        <v>89</v>
      </c>
      <c r="C26" s="17" t="s">
        <v>92</v>
      </c>
      <c r="D26" s="17" t="s">
        <v>12</v>
      </c>
      <c r="E26" s="17" t="s">
        <v>127</v>
      </c>
      <c r="F26" s="17" t="s">
        <v>130</v>
      </c>
      <c r="G26" s="17" cm="1">
        <f t="array" ref="G26">_xlfn.IFS(F26="Prioritaire",1.5,F26="Recommandé",1.25,F26="Modéré",1)</f>
        <v>1</v>
      </c>
      <c r="H26" s="13" t="s">
        <v>133</v>
      </c>
      <c r="I26" s="5" t="s">
        <v>136</v>
      </c>
      <c r="J26" s="5"/>
      <c r="K26" s="2" t="s">
        <v>93</v>
      </c>
    </row>
    <row r="27" spans="1:12" ht="32" x14ac:dyDescent="0.2">
      <c r="A27" s="1" t="s">
        <v>111</v>
      </c>
      <c r="B27" s="3" t="s">
        <v>112</v>
      </c>
      <c r="C27" s="17" t="s">
        <v>92</v>
      </c>
      <c r="D27" s="17" t="s">
        <v>12</v>
      </c>
      <c r="E27" s="17" t="s">
        <v>127</v>
      </c>
      <c r="F27" s="17" t="s">
        <v>130</v>
      </c>
      <c r="G27" s="17" cm="1">
        <f t="array" ref="G27">_xlfn.IFS(F27="Prioritaire",1.5,F27="Recommandé",1.25,F27="Modéré",1)</f>
        <v>1</v>
      </c>
      <c r="H27" s="13" t="s">
        <v>133</v>
      </c>
      <c r="I27" s="5" t="s">
        <v>136</v>
      </c>
      <c r="J27" s="5"/>
      <c r="K27" s="2" t="s">
        <v>115</v>
      </c>
    </row>
    <row r="28" spans="1:12" ht="32" x14ac:dyDescent="0.2">
      <c r="A28" s="1" t="s">
        <v>42</v>
      </c>
      <c r="B28" s="3" t="s">
        <v>75</v>
      </c>
      <c r="C28" s="17" t="s">
        <v>76</v>
      </c>
      <c r="D28" s="17" t="s">
        <v>12</v>
      </c>
      <c r="E28" s="17" t="s">
        <v>128</v>
      </c>
      <c r="F28" s="17" t="s">
        <v>130</v>
      </c>
      <c r="G28" s="17" cm="1">
        <f t="array" ref="G28">_xlfn.IFS(F28="Prioritaire",1.5,F28="Recommandé",1.25,F28="Modéré",1)</f>
        <v>1</v>
      </c>
      <c r="H28" s="13" t="s">
        <v>133</v>
      </c>
      <c r="I28" s="5" t="s">
        <v>136</v>
      </c>
      <c r="J28" s="5"/>
      <c r="K28" s="2" t="s">
        <v>77</v>
      </c>
      <c r="L28" s="2" t="s">
        <v>78</v>
      </c>
    </row>
    <row r="29" spans="1:12" ht="48" x14ac:dyDescent="0.2">
      <c r="A29" s="1" t="s">
        <v>42</v>
      </c>
      <c r="B29" s="3" t="s">
        <v>62</v>
      </c>
      <c r="C29" s="17" t="s">
        <v>66</v>
      </c>
      <c r="D29" s="17" t="s">
        <v>12</v>
      </c>
      <c r="E29" s="17" t="s">
        <v>127</v>
      </c>
      <c r="F29" s="17" t="s">
        <v>131</v>
      </c>
      <c r="G29" s="17" cm="1">
        <f t="array" ref="G29">_xlfn.IFS(F29="Prioritaire",1.5,F29="Recommandé",1.25,F29="Modéré",1)</f>
        <v>1.25</v>
      </c>
      <c r="H29" s="13" t="s">
        <v>133</v>
      </c>
      <c r="I29" s="5" t="s">
        <v>136</v>
      </c>
      <c r="J29" s="5"/>
      <c r="K29" s="2" t="s">
        <v>67</v>
      </c>
      <c r="L29" s="2" t="s">
        <v>68</v>
      </c>
    </row>
    <row r="30" spans="1:12" ht="64" x14ac:dyDescent="0.2">
      <c r="A30" s="1" t="s">
        <v>42</v>
      </c>
      <c r="B30" s="3" t="s">
        <v>62</v>
      </c>
      <c r="C30" s="17" t="s">
        <v>69</v>
      </c>
      <c r="D30" s="17" t="s">
        <v>12</v>
      </c>
      <c r="E30" s="17" t="s">
        <v>128</v>
      </c>
      <c r="F30" s="17" t="s">
        <v>132</v>
      </c>
      <c r="G30" s="17" cm="1">
        <f t="array" ref="G30">_xlfn.IFS(F30="Prioritaire",1.5,F30="Recommandé",1.25,F30="Modéré",1)</f>
        <v>1.5</v>
      </c>
      <c r="H30" s="13" t="s">
        <v>133</v>
      </c>
      <c r="I30" s="5" t="s">
        <v>136</v>
      </c>
      <c r="J30" s="5"/>
      <c r="K30" s="2" t="s">
        <v>70</v>
      </c>
      <c r="L30" s="2" t="s">
        <v>71</v>
      </c>
    </row>
    <row r="31" spans="1:12" ht="32" x14ac:dyDescent="0.2">
      <c r="A31" s="1" t="s">
        <v>42</v>
      </c>
      <c r="B31" s="3" t="s">
        <v>43</v>
      </c>
      <c r="C31" s="17" t="s">
        <v>50</v>
      </c>
      <c r="D31" s="17" t="s">
        <v>12</v>
      </c>
      <c r="E31" s="17" t="s">
        <v>128</v>
      </c>
      <c r="F31" s="17" t="s">
        <v>131</v>
      </c>
      <c r="G31" s="17" cm="1">
        <f t="array" ref="G31">_xlfn.IFS(F31="Prioritaire",1.5,F31="Recommandé",1.25,F31="Modéré",1)</f>
        <v>1.25</v>
      </c>
      <c r="H31" s="13" t="s">
        <v>133</v>
      </c>
      <c r="I31" s="5" t="s">
        <v>136</v>
      </c>
      <c r="J31" s="5"/>
      <c r="K31" s="2" t="s">
        <v>51</v>
      </c>
      <c r="L31" s="2" t="s">
        <v>52</v>
      </c>
    </row>
    <row r="32" spans="1:12" ht="48" x14ac:dyDescent="0.2">
      <c r="A32" s="1" t="s">
        <v>42</v>
      </c>
      <c r="B32" s="3" t="s">
        <v>43</v>
      </c>
      <c r="C32" s="17" t="s">
        <v>49</v>
      </c>
      <c r="D32" s="17" t="s">
        <v>12</v>
      </c>
      <c r="E32" s="17" t="s">
        <v>128</v>
      </c>
      <c r="F32" s="17" t="s">
        <v>131</v>
      </c>
      <c r="G32" s="17" cm="1">
        <f t="array" ref="G32">_xlfn.IFS(F32="Prioritaire",1.5,F32="Recommandé",1.25,F32="Modéré",1)</f>
        <v>1.25</v>
      </c>
      <c r="H32" s="13" t="s">
        <v>133</v>
      </c>
      <c r="I32" s="5" t="s">
        <v>136</v>
      </c>
      <c r="J32" s="5"/>
      <c r="K32" s="2" t="s">
        <v>47</v>
      </c>
      <c r="L32" s="2" t="s">
        <v>48</v>
      </c>
    </row>
    <row r="33" spans="1:12" ht="16" x14ac:dyDescent="0.2">
      <c r="A33" s="1" t="s">
        <v>42</v>
      </c>
      <c r="B33" s="3" t="s">
        <v>62</v>
      </c>
      <c r="C33" s="17" t="s">
        <v>65</v>
      </c>
      <c r="D33" s="17" t="s">
        <v>12</v>
      </c>
      <c r="E33" s="17" t="s">
        <v>128</v>
      </c>
      <c r="F33" s="17" t="s">
        <v>132</v>
      </c>
      <c r="G33" s="17" cm="1">
        <f t="array" ref="G33">_xlfn.IFS(F33="Prioritaire",1.5,F33="Recommandé",1.25,F33="Modéré",1)</f>
        <v>1.5</v>
      </c>
      <c r="H33" s="13" t="s">
        <v>133</v>
      </c>
      <c r="I33" s="5" t="s">
        <v>136</v>
      </c>
      <c r="J33" s="5"/>
      <c r="K33" s="2" t="s">
        <v>63</v>
      </c>
      <c r="L33" s="2" t="s">
        <v>64</v>
      </c>
    </row>
    <row r="34" spans="1:12" ht="80" x14ac:dyDescent="0.2">
      <c r="A34" s="1" t="s">
        <v>40</v>
      </c>
      <c r="B34" s="3" t="s">
        <v>16</v>
      </c>
      <c r="C34" s="17" t="s">
        <v>11</v>
      </c>
      <c r="D34" s="17" t="s">
        <v>12</v>
      </c>
      <c r="E34" s="17" t="s">
        <v>128</v>
      </c>
      <c r="F34" s="17" t="s">
        <v>131</v>
      </c>
      <c r="G34" s="17" cm="1">
        <f t="array" ref="G34">_xlfn.IFS(F34="Prioritaire",1.5,F34="Recommandé",1.25,F34="Modéré",1)</f>
        <v>1.25</v>
      </c>
      <c r="H34" s="13" t="s">
        <v>97</v>
      </c>
      <c r="I34" s="5" t="s">
        <v>136</v>
      </c>
      <c r="J34" s="5"/>
      <c r="K34" s="2" t="s">
        <v>154</v>
      </c>
    </row>
    <row r="35" spans="1:12" ht="32" x14ac:dyDescent="0.2">
      <c r="A35" s="1" t="s">
        <v>40</v>
      </c>
      <c r="B35" s="3" t="s">
        <v>10</v>
      </c>
      <c r="C35" s="17" t="s">
        <v>11</v>
      </c>
      <c r="D35" s="17" t="s">
        <v>12</v>
      </c>
      <c r="E35" s="17" t="s">
        <v>128</v>
      </c>
      <c r="F35" s="17" t="s">
        <v>131</v>
      </c>
      <c r="G35" s="17" cm="1">
        <f t="array" ref="G35">_xlfn.IFS(F35="Prioritaire",1.5,F35="Recommandé",1.25,F35="Modéré",1)</f>
        <v>1.25</v>
      </c>
      <c r="H35" s="13" t="s">
        <v>133</v>
      </c>
      <c r="I35" s="5" t="s">
        <v>136</v>
      </c>
      <c r="J35" s="5"/>
      <c r="K35" s="2" t="s">
        <v>32</v>
      </c>
      <c r="L35" s="2" t="s">
        <v>33</v>
      </c>
    </row>
    <row r="36" spans="1:12" ht="80" x14ac:dyDescent="0.2">
      <c r="A36" s="1" t="s">
        <v>111</v>
      </c>
      <c r="B36" s="3" t="s">
        <v>119</v>
      </c>
      <c r="C36" s="17" t="s">
        <v>11</v>
      </c>
      <c r="D36" s="17" t="s">
        <v>12</v>
      </c>
      <c r="E36" s="17" t="s">
        <v>128</v>
      </c>
      <c r="F36" s="17" t="s">
        <v>131</v>
      </c>
      <c r="G36" s="17" cm="1">
        <f t="array" ref="G36">_xlfn.IFS(F36="Prioritaire",1.5,F36="Recommandé",1.25,F36="Modéré",1)</f>
        <v>1.25</v>
      </c>
      <c r="H36" s="13" t="s">
        <v>133</v>
      </c>
      <c r="I36" s="5" t="s">
        <v>136</v>
      </c>
      <c r="J36" s="5"/>
      <c r="K36" s="2" t="s">
        <v>122</v>
      </c>
    </row>
    <row r="37" spans="1:12" ht="32" x14ac:dyDescent="0.2">
      <c r="A37" s="1" t="s">
        <v>42</v>
      </c>
      <c r="B37" s="3" t="s">
        <v>43</v>
      </c>
      <c r="C37" s="17" t="s">
        <v>11</v>
      </c>
      <c r="D37" s="17" t="s">
        <v>12</v>
      </c>
      <c r="E37" s="17" t="s">
        <v>128</v>
      </c>
      <c r="F37" s="17" t="s">
        <v>131</v>
      </c>
      <c r="G37" s="17" cm="1">
        <f t="array" ref="G37">_xlfn.IFS(F37="Prioritaire",1.5,F37="Recommandé",1.25,F37="Modéré",1)</f>
        <v>1.25</v>
      </c>
      <c r="H37" s="13" t="s">
        <v>133</v>
      </c>
      <c r="I37" s="5" t="s">
        <v>136</v>
      </c>
      <c r="J37" s="5"/>
      <c r="K37" s="2" t="s">
        <v>46</v>
      </c>
    </row>
    <row r="38" spans="1:12" ht="32" x14ac:dyDescent="0.2">
      <c r="A38" s="1" t="s">
        <v>42</v>
      </c>
      <c r="B38" s="3" t="s">
        <v>84</v>
      </c>
      <c r="C38" s="17" t="s">
        <v>86</v>
      </c>
      <c r="D38" s="17" t="s">
        <v>12</v>
      </c>
      <c r="E38" s="17" t="s">
        <v>127</v>
      </c>
      <c r="F38" s="17" t="s">
        <v>131</v>
      </c>
      <c r="G38" s="17" cm="1">
        <f t="array" ref="G38">_xlfn.IFS(F38="Prioritaire",1.5,F38="Recommandé",1.25,F38="Modéré",1)</f>
        <v>1.25</v>
      </c>
      <c r="H38" s="13" t="s">
        <v>133</v>
      </c>
      <c r="I38" s="5" t="s">
        <v>136</v>
      </c>
      <c r="J38" s="5"/>
      <c r="K38" s="2" t="s">
        <v>87</v>
      </c>
      <c r="L38" s="2" t="s">
        <v>88</v>
      </c>
    </row>
    <row r="39" spans="1:12" ht="64" x14ac:dyDescent="0.2">
      <c r="A39" s="1" t="s">
        <v>41</v>
      </c>
      <c r="B39" s="3" t="s">
        <v>17</v>
      </c>
      <c r="C39" s="17" t="s">
        <v>25</v>
      </c>
      <c r="D39" s="17" t="s">
        <v>12</v>
      </c>
      <c r="E39" s="17" t="s">
        <v>128</v>
      </c>
      <c r="F39" s="17" t="s">
        <v>130</v>
      </c>
      <c r="G39" s="17" cm="1">
        <f t="array" ref="G39">_xlfn.IFS(F39="Prioritaire",1.5,F39="Recommandé",1.25,F39="Modéré",1)</f>
        <v>1</v>
      </c>
      <c r="H39" s="13" t="s">
        <v>133</v>
      </c>
      <c r="I39" s="5" t="s">
        <v>136</v>
      </c>
      <c r="J39" s="5"/>
      <c r="K39" s="2" t="s">
        <v>26</v>
      </c>
      <c r="L39" s="2" t="s">
        <v>28</v>
      </c>
    </row>
    <row r="40" spans="1:12" ht="48" x14ac:dyDescent="0.2">
      <c r="A40" s="1" t="s">
        <v>42</v>
      </c>
      <c r="B40" s="3" t="s">
        <v>53</v>
      </c>
      <c r="C40" s="17" t="s">
        <v>58</v>
      </c>
      <c r="D40" s="17" t="s">
        <v>12</v>
      </c>
      <c r="E40" s="17" t="s">
        <v>127</v>
      </c>
      <c r="F40" s="17" t="s">
        <v>131</v>
      </c>
      <c r="G40" s="17" cm="1">
        <f t="array" ref="G40">_xlfn.IFS(F40="Prioritaire",1.5,F40="Recommandé",1.25,F40="Modéré",1)</f>
        <v>1.25</v>
      </c>
      <c r="H40" s="13" t="s">
        <v>133</v>
      </c>
      <c r="I40" s="5" t="s">
        <v>136</v>
      </c>
      <c r="J40" s="5"/>
      <c r="K40" s="2" t="s">
        <v>59</v>
      </c>
    </row>
    <row r="41" spans="1:12" ht="65" customHeight="1" x14ac:dyDescent="0.2">
      <c r="A41" s="1" t="s">
        <v>42</v>
      </c>
      <c r="B41" s="3" t="s">
        <v>53</v>
      </c>
      <c r="C41" s="17" t="s">
        <v>55</v>
      </c>
      <c r="D41" s="17" t="s">
        <v>12</v>
      </c>
      <c r="E41" s="17" t="s">
        <v>127</v>
      </c>
      <c r="F41" s="17" t="s">
        <v>130</v>
      </c>
      <c r="G41" s="17" cm="1">
        <f t="array" ref="G41">_xlfn.IFS(F41="Prioritaire",1.5,F41="Recommandé",1.25,F41="Modéré",1)</f>
        <v>1</v>
      </c>
      <c r="H41" s="13" t="s">
        <v>133</v>
      </c>
      <c r="I41" s="5" t="s">
        <v>136</v>
      </c>
      <c r="J41" s="5"/>
      <c r="K41" s="2" t="s">
        <v>56</v>
      </c>
      <c r="L41" s="2" t="s">
        <v>57</v>
      </c>
    </row>
    <row r="42" spans="1:12" ht="64" x14ac:dyDescent="0.2">
      <c r="A42" s="1" t="s">
        <v>42</v>
      </c>
      <c r="B42" s="3" t="s">
        <v>82</v>
      </c>
      <c r="C42" s="17" t="s">
        <v>83</v>
      </c>
      <c r="D42" s="17" t="s">
        <v>12</v>
      </c>
      <c r="E42" s="17" t="s">
        <v>127</v>
      </c>
      <c r="F42" s="17" t="s">
        <v>130</v>
      </c>
      <c r="G42" s="17" cm="1">
        <f t="array" ref="G42">_xlfn.IFS(F42="Prioritaire",1.5,F42="Recommandé",1.25,F42="Modéré",1)</f>
        <v>1</v>
      </c>
      <c r="H42" s="13" t="s">
        <v>133</v>
      </c>
      <c r="I42" s="5" t="s">
        <v>136</v>
      </c>
      <c r="J42" s="5"/>
      <c r="K42" s="2" t="s">
        <v>174</v>
      </c>
    </row>
    <row r="43" spans="1:12" ht="48" x14ac:dyDescent="0.2">
      <c r="A43" s="1" t="s">
        <v>42</v>
      </c>
      <c r="B43" s="3" t="s">
        <v>89</v>
      </c>
      <c r="C43" s="17" t="s">
        <v>90</v>
      </c>
      <c r="D43" s="17" t="s">
        <v>12</v>
      </c>
      <c r="E43" s="17" t="s">
        <v>127</v>
      </c>
      <c r="F43" s="17" t="s">
        <v>130</v>
      </c>
      <c r="G43" s="17" cm="1">
        <f t="array" ref="G43">_xlfn.IFS(F43="Prioritaire",1.5,F43="Recommandé",1.25,F43="Modéré",1)</f>
        <v>1</v>
      </c>
      <c r="H43" s="13" t="s">
        <v>133</v>
      </c>
      <c r="I43" s="5" t="s">
        <v>136</v>
      </c>
      <c r="J43" s="5"/>
      <c r="K43" s="2" t="s">
        <v>175</v>
      </c>
    </row>
    <row r="44" spans="1:12" ht="16" x14ac:dyDescent="0.2">
      <c r="A44" s="1" t="s">
        <v>42</v>
      </c>
      <c r="B44" s="3" t="s">
        <v>89</v>
      </c>
      <c r="C44" s="17" t="s">
        <v>90</v>
      </c>
      <c r="D44" s="17" t="s">
        <v>12</v>
      </c>
      <c r="E44" s="17" t="s">
        <v>127</v>
      </c>
      <c r="F44" s="17" t="s">
        <v>130</v>
      </c>
      <c r="G44" s="17" cm="1">
        <f t="array" ref="G44">_xlfn.IFS(F44="Prioritaire",1.5,F44="Recommandé",1.25,F44="Modéré",1)</f>
        <v>1</v>
      </c>
      <c r="H44" s="13" t="s">
        <v>133</v>
      </c>
      <c r="I44" s="5" t="s">
        <v>136</v>
      </c>
      <c r="J44" s="5"/>
      <c r="K44" s="2" t="s">
        <v>91</v>
      </c>
    </row>
    <row r="45" spans="1:12" ht="64" x14ac:dyDescent="0.2">
      <c r="A45" s="1" t="s">
        <v>99</v>
      </c>
      <c r="B45" s="3" t="s">
        <v>100</v>
      </c>
      <c r="C45" s="17" t="s">
        <v>102</v>
      </c>
      <c r="D45" s="17" t="s">
        <v>9</v>
      </c>
      <c r="E45" s="17" t="s">
        <v>127</v>
      </c>
      <c r="F45" s="17" t="s">
        <v>131</v>
      </c>
      <c r="G45" s="17" cm="1">
        <f t="array" ref="G45">_xlfn.IFS(F45="Prioritaire",1.5,F45="Recommandé",1.25,F45="Modéré",1)</f>
        <v>1.25</v>
      </c>
      <c r="H45" s="13" t="s">
        <v>133</v>
      </c>
      <c r="I45" s="5" t="s">
        <v>136</v>
      </c>
      <c r="J45" s="5"/>
      <c r="K45" s="2" t="s">
        <v>101</v>
      </c>
    </row>
    <row r="46" spans="1:12" ht="16" x14ac:dyDescent="0.2">
      <c r="A46" s="1" t="s">
        <v>99</v>
      </c>
      <c r="B46" s="3" t="s">
        <v>100</v>
      </c>
      <c r="C46" s="17" t="s">
        <v>103</v>
      </c>
      <c r="D46" s="17" t="s">
        <v>9</v>
      </c>
      <c r="E46" s="17" t="s">
        <v>128</v>
      </c>
      <c r="F46" s="17" t="s">
        <v>131</v>
      </c>
      <c r="G46" s="17" cm="1">
        <f t="array" ref="G46">_xlfn.IFS(F46="Prioritaire",1.5,F46="Recommandé",1.25,F46="Modéré",1)</f>
        <v>1.25</v>
      </c>
      <c r="H46" s="13" t="s">
        <v>133</v>
      </c>
      <c r="I46" s="5" t="s">
        <v>136</v>
      </c>
      <c r="J46" s="5"/>
      <c r="K46" s="2" t="s">
        <v>104</v>
      </c>
    </row>
    <row r="47" spans="1:12" ht="48" x14ac:dyDescent="0.2">
      <c r="A47" s="1" t="s">
        <v>99</v>
      </c>
      <c r="B47" s="3" t="s">
        <v>106</v>
      </c>
      <c r="C47" s="17" t="s">
        <v>110</v>
      </c>
      <c r="D47" s="17" t="s">
        <v>9</v>
      </c>
      <c r="E47" s="17" t="s">
        <v>127</v>
      </c>
      <c r="F47" s="17" t="s">
        <v>132</v>
      </c>
      <c r="G47" s="17" cm="1">
        <f t="array" ref="G47">_xlfn.IFS(F47="Prioritaire",1.5,F47="Recommandé",1.25,F47="Modéré",1)</f>
        <v>1.5</v>
      </c>
      <c r="H47" s="13" t="s">
        <v>133</v>
      </c>
      <c r="I47" s="5" t="s">
        <v>136</v>
      </c>
      <c r="J47" s="5"/>
      <c r="K47" s="2" t="s">
        <v>108</v>
      </c>
      <c r="L47" s="2" t="s">
        <v>109</v>
      </c>
    </row>
    <row r="48" spans="1:12" ht="48" x14ac:dyDescent="0.2">
      <c r="A48" s="1" t="s">
        <v>111</v>
      </c>
      <c r="B48" s="3" t="s">
        <v>112</v>
      </c>
      <c r="C48" s="17" t="s">
        <v>110</v>
      </c>
      <c r="D48" s="17" t="s">
        <v>9</v>
      </c>
      <c r="E48" s="17" t="s">
        <v>127</v>
      </c>
      <c r="F48" s="17" t="s">
        <v>132</v>
      </c>
      <c r="G48" s="17" cm="1">
        <f t="array" ref="G48">_xlfn.IFS(F48="Prioritaire",1.5,F48="Recommandé",1.25,F48="Modéré",1)</f>
        <v>1.5</v>
      </c>
      <c r="H48" s="13" t="s">
        <v>133</v>
      </c>
      <c r="I48" s="5" t="s">
        <v>136</v>
      </c>
      <c r="J48" s="5"/>
      <c r="K48" s="2" t="s">
        <v>116</v>
      </c>
    </row>
    <row r="49" spans="1:12" ht="16" x14ac:dyDescent="0.2">
      <c r="A49" s="1" t="s">
        <v>42</v>
      </c>
      <c r="B49" s="3" t="s">
        <v>53</v>
      </c>
      <c r="C49" s="17" t="s">
        <v>60</v>
      </c>
      <c r="D49" s="17" t="s">
        <v>9</v>
      </c>
      <c r="E49" s="17" t="s">
        <v>129</v>
      </c>
      <c r="F49" s="17" t="s">
        <v>132</v>
      </c>
      <c r="G49" s="17" cm="1">
        <f t="array" ref="G49">_xlfn.IFS(F49="Prioritaire",1.5,F49="Recommandé",1.25,F49="Modéré",1)</f>
        <v>1.5</v>
      </c>
      <c r="H49" s="13" t="s">
        <v>133</v>
      </c>
      <c r="I49" s="5" t="s">
        <v>136</v>
      </c>
      <c r="J49" s="5"/>
      <c r="K49" s="2" t="s">
        <v>61</v>
      </c>
    </row>
    <row r="50" spans="1:12" ht="64" x14ac:dyDescent="0.2">
      <c r="A50" s="1" t="s">
        <v>42</v>
      </c>
      <c r="B50" s="3" t="s">
        <v>75</v>
      </c>
      <c r="C50" s="17" t="s">
        <v>79</v>
      </c>
      <c r="D50" s="17" t="s">
        <v>9</v>
      </c>
      <c r="E50" s="17" t="s">
        <v>128</v>
      </c>
      <c r="F50" s="17" t="s">
        <v>130</v>
      </c>
      <c r="G50" s="17" cm="1">
        <f t="array" ref="G50">_xlfn.IFS(F50="Prioritaire",1.5,F50="Recommandé",1.25,F50="Modéré",1)</f>
        <v>1</v>
      </c>
      <c r="H50" s="13" t="s">
        <v>133</v>
      </c>
      <c r="I50" s="5" t="s">
        <v>136</v>
      </c>
      <c r="J50" s="5"/>
      <c r="K50" s="2" t="s">
        <v>80</v>
      </c>
      <c r="L50" s="2" t="s">
        <v>81</v>
      </c>
    </row>
    <row r="51" spans="1:12" ht="32" x14ac:dyDescent="0.2">
      <c r="A51" s="1" t="s">
        <v>40</v>
      </c>
      <c r="B51" s="3" t="s">
        <v>4</v>
      </c>
      <c r="C51" s="17" t="s">
        <v>8</v>
      </c>
      <c r="D51" s="17" t="s">
        <v>9</v>
      </c>
      <c r="E51" s="17" t="s">
        <v>128</v>
      </c>
      <c r="F51" s="17" t="s">
        <v>131</v>
      </c>
      <c r="G51" s="17" cm="1">
        <f t="array" ref="G51">_xlfn.IFS(F51="Prioritaire",1.5,F51="Recommandé",1.25,F51="Modéré",1)</f>
        <v>1.25</v>
      </c>
      <c r="H51" s="13" t="s">
        <v>133</v>
      </c>
      <c r="I51" s="5" t="s">
        <v>136</v>
      </c>
      <c r="J51" s="5"/>
      <c r="K51" s="2" t="s">
        <v>30</v>
      </c>
      <c r="L51" s="2" t="s">
        <v>31</v>
      </c>
    </row>
    <row r="52" spans="1:12" ht="80" x14ac:dyDescent="0.2">
      <c r="A52" s="1" t="s">
        <v>41</v>
      </c>
      <c r="B52" s="3" t="s">
        <v>35</v>
      </c>
      <c r="C52" s="17" t="s">
        <v>8</v>
      </c>
      <c r="D52" s="17" t="s">
        <v>9</v>
      </c>
      <c r="E52" s="17" t="s">
        <v>128</v>
      </c>
      <c r="F52" s="17" t="s">
        <v>131</v>
      </c>
      <c r="G52" s="17" cm="1">
        <f t="array" ref="G52">_xlfn.IFS(F52="Prioritaire",1.5,F52="Recommandé",1.25,F52="Modéré",1)</f>
        <v>1.25</v>
      </c>
      <c r="H52" s="13" t="s">
        <v>97</v>
      </c>
      <c r="I52" s="5" t="s">
        <v>136</v>
      </c>
      <c r="J52" s="5"/>
      <c r="K52" s="2" t="s">
        <v>166</v>
      </c>
      <c r="L52" s="2" t="s">
        <v>165</v>
      </c>
    </row>
    <row r="53" spans="1:12" ht="48" x14ac:dyDescent="0.2">
      <c r="A53" s="1" t="s">
        <v>40</v>
      </c>
      <c r="B53" s="3" t="s">
        <v>10</v>
      </c>
      <c r="C53" s="17" t="s">
        <v>14</v>
      </c>
      <c r="D53" s="17" t="s">
        <v>15</v>
      </c>
      <c r="E53" s="17" t="s">
        <v>128</v>
      </c>
      <c r="F53" s="17" t="s">
        <v>131</v>
      </c>
      <c r="G53" s="17" cm="1">
        <f t="array" ref="G53">_xlfn.IFS(F53="Prioritaire",1.5,F53="Recommandé",1.25,F53="Modéré",1)</f>
        <v>1.25</v>
      </c>
      <c r="H53" s="13" t="s">
        <v>133</v>
      </c>
      <c r="I53" s="5" t="s">
        <v>136</v>
      </c>
      <c r="J53" s="5"/>
      <c r="K53" s="2" t="s">
        <v>13</v>
      </c>
      <c r="L53" s="2" t="s">
        <v>29</v>
      </c>
    </row>
    <row r="54" spans="1:12" ht="80" x14ac:dyDescent="0.2">
      <c r="A54" s="1" t="s">
        <v>40</v>
      </c>
      <c r="B54" s="3" t="s">
        <v>10</v>
      </c>
      <c r="C54" s="17" t="s">
        <v>14</v>
      </c>
      <c r="D54" s="17" t="s">
        <v>15</v>
      </c>
      <c r="E54" s="17" t="s">
        <v>128</v>
      </c>
      <c r="F54" s="17" t="s">
        <v>131</v>
      </c>
      <c r="G54" s="17" cm="1">
        <f t="array" ref="G54">_xlfn.IFS(F54="Prioritaire",1.5,F54="Recommandé",1.25,F54="Modéré",1)</f>
        <v>1.25</v>
      </c>
      <c r="H54" s="13" t="s">
        <v>133</v>
      </c>
      <c r="I54" s="5" t="s">
        <v>136</v>
      </c>
      <c r="J54" s="5"/>
      <c r="K54" s="2" t="s">
        <v>176</v>
      </c>
    </row>
    <row r="55" spans="1:12" ht="66" customHeight="1" x14ac:dyDescent="0.2">
      <c r="A55" s="1" t="s">
        <v>40</v>
      </c>
      <c r="B55" s="3" t="s">
        <v>16</v>
      </c>
      <c r="C55" s="17" t="s">
        <v>14</v>
      </c>
      <c r="D55" s="17" t="s">
        <v>15</v>
      </c>
      <c r="E55" s="17" t="s">
        <v>128</v>
      </c>
      <c r="F55" s="17" t="s">
        <v>131</v>
      </c>
      <c r="G55" s="17" cm="1">
        <f t="array" ref="G55">_xlfn.IFS(F55="Prioritaire",1.5,F55="Recommandé",1.25,F55="Modéré",1)</f>
        <v>1.25</v>
      </c>
      <c r="H55" s="13" t="s">
        <v>133</v>
      </c>
      <c r="I55" s="5" t="s">
        <v>136</v>
      </c>
      <c r="J55" s="5"/>
      <c r="K55" s="2" t="s">
        <v>177</v>
      </c>
    </row>
    <row r="56" spans="1:12" ht="96" x14ac:dyDescent="0.2">
      <c r="A56" s="1" t="s">
        <v>99</v>
      </c>
      <c r="B56" s="3" t="s">
        <v>100</v>
      </c>
      <c r="C56" s="17" t="s">
        <v>105</v>
      </c>
      <c r="D56" s="17" t="s">
        <v>15</v>
      </c>
      <c r="E56" s="17" t="s">
        <v>128</v>
      </c>
      <c r="F56" s="17" t="s">
        <v>131</v>
      </c>
      <c r="G56" s="17" cm="1">
        <f t="array" ref="G56">_xlfn.IFS(F56="Prioritaire",1.5,F56="Recommandé",1.25,F56="Modéré",1)</f>
        <v>1.25</v>
      </c>
      <c r="H56" s="13" t="s">
        <v>133</v>
      </c>
      <c r="I56" s="5" t="s">
        <v>136</v>
      </c>
      <c r="J56" s="5"/>
      <c r="K56" s="2" t="s">
        <v>159</v>
      </c>
    </row>
    <row r="57" spans="1:12" ht="96" x14ac:dyDescent="0.2">
      <c r="A57" s="1" t="s">
        <v>41</v>
      </c>
      <c r="B57" s="3" t="s">
        <v>17</v>
      </c>
      <c r="C57" s="17" t="s">
        <v>34</v>
      </c>
      <c r="D57" s="17" t="s">
        <v>15</v>
      </c>
      <c r="E57" s="17" t="s">
        <v>128</v>
      </c>
      <c r="F57" s="17" t="s">
        <v>130</v>
      </c>
      <c r="G57" s="17" cm="1">
        <f t="array" ref="G57">_xlfn.IFS(F57="Prioritaire",1.5,F57="Recommandé",1.25,F57="Modéré",1)</f>
        <v>1</v>
      </c>
      <c r="H57" s="13" t="s">
        <v>133</v>
      </c>
      <c r="I57" s="5" t="s">
        <v>136</v>
      </c>
      <c r="J57" s="5"/>
      <c r="K57" s="2" t="s">
        <v>157</v>
      </c>
      <c r="L57" s="2" t="s">
        <v>158</v>
      </c>
    </row>
    <row r="58" spans="1:12" ht="48" x14ac:dyDescent="0.2">
      <c r="A58" s="1" t="s">
        <v>41</v>
      </c>
      <c r="B58" s="3" t="s">
        <v>35</v>
      </c>
      <c r="C58" s="17" t="s">
        <v>36</v>
      </c>
      <c r="D58" s="17" t="s">
        <v>39</v>
      </c>
      <c r="E58" s="17" t="s">
        <v>128</v>
      </c>
      <c r="F58" s="17" t="s">
        <v>131</v>
      </c>
      <c r="G58" s="17" cm="1">
        <f t="array" ref="G58">_xlfn.IFS(F58="Prioritaire",1.5,F58="Recommandé",1.25,F58="Modéré",1)</f>
        <v>1.25</v>
      </c>
      <c r="H58" s="13" t="s">
        <v>97</v>
      </c>
      <c r="I58" s="5" t="s">
        <v>136</v>
      </c>
      <c r="J58" s="5"/>
      <c r="K58" s="2" t="s">
        <v>163</v>
      </c>
      <c r="L58" s="2" t="s">
        <v>164</v>
      </c>
    </row>
    <row r="59" spans="1:12" ht="64" x14ac:dyDescent="0.2">
      <c r="A59" s="1" t="s">
        <v>42</v>
      </c>
      <c r="B59" s="3" t="s">
        <v>62</v>
      </c>
      <c r="C59" s="17" t="s">
        <v>72</v>
      </c>
      <c r="D59" s="17" t="s">
        <v>39</v>
      </c>
      <c r="E59" s="17" t="s">
        <v>127</v>
      </c>
      <c r="F59" s="17" t="s">
        <v>130</v>
      </c>
      <c r="G59" s="17" cm="1">
        <f t="array" ref="G59">_xlfn.IFS(F59="Prioritaire",1.5,F59="Recommandé",1.25,F59="Modéré",1)</f>
        <v>1</v>
      </c>
      <c r="H59" s="13" t="s">
        <v>133</v>
      </c>
      <c r="I59" s="5" t="s">
        <v>136</v>
      </c>
      <c r="J59" s="5"/>
      <c r="K59" s="2" t="s">
        <v>73</v>
      </c>
      <c r="L59" s="2" t="s">
        <v>74</v>
      </c>
    </row>
  </sheetData>
  <autoFilter ref="A3:L59" xr:uid="{4ED1EEF3-64D6-4C4E-94AE-4A4FD00B39C6}">
    <sortState xmlns:xlrd2="http://schemas.microsoft.com/office/spreadsheetml/2017/richdata2" ref="A4:L59">
      <sortCondition ref="C3:C59"/>
    </sortState>
  </autoFilter>
  <phoneticPr fontId="2" type="noConversion"/>
  <conditionalFormatting sqref="F4">
    <cfRule type="containsText" dxfId="7" priority="5" operator="containsText" text="Prioritaire">
      <formula>NOT(ISERROR(SEARCH("Prioritaire",F4)))</formula>
    </cfRule>
  </conditionalFormatting>
  <conditionalFormatting sqref="F4:F59">
    <cfRule type="containsText" dxfId="6" priority="1" operator="containsText" text="Recommandé">
      <formula>NOT(ISERROR(SEARCH("Recommandé",F4)))</formula>
    </cfRule>
    <cfRule type="containsText" dxfId="5" priority="2" operator="containsText" text="Modéré">
      <formula>NOT(ISERROR(SEARCH("Modéré",F4)))</formula>
    </cfRule>
    <cfRule type="cellIs" dxfId="4" priority="3" operator="equal">
      <formula>"Recommandé"</formula>
    </cfRule>
    <cfRule type="cellIs" dxfId="3" priority="4" operator="equal">
      <formula>"Prioritaire"</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62EA4E57-0F98-C74B-B999-89C56007ABB7}">
          <x14:formula1>
            <xm:f>'Validation de données'!$E$2:$E$3</xm:f>
          </x14:formula1>
          <xm:sqref>H4:H5 H34:H59</xm:sqref>
        </x14:dataValidation>
        <x14:dataValidation type="list" allowBlank="1" showInputMessage="1" showErrorMessage="1" xr:uid="{304B5947-80C9-D946-8B10-9BC9225772E9}">
          <x14:formula1>
            <xm:f>'Validation de données'!$A$2:$A$4</xm:f>
          </x14:formula1>
          <xm:sqref>E4:E59</xm:sqref>
        </x14:dataValidation>
        <x14:dataValidation type="list" allowBlank="1" showInputMessage="1" showErrorMessage="1" xr:uid="{C7314125-7CA9-D141-8A92-08A131D228D4}">
          <x14:formula1>
            <xm:f>'Validation de données'!$C$2:$C$4</xm:f>
          </x14:formula1>
          <xm:sqref>F4:F59</xm:sqref>
        </x14:dataValidation>
        <x14:dataValidation type="list" allowBlank="1" showInputMessage="1" showErrorMessage="1" xr:uid="{4C6B3AB3-AC76-5B41-A44B-960E49F86965}">
          <x14:formula1>
            <xm:f>'Validation de données'!$G$2:$G$7</xm:f>
          </x14:formula1>
          <xm:sqref>I4:I59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9DC81-D347-0548-A42D-DE0AA0D95FB9}">
  <dimension ref="B2:G3"/>
  <sheetViews>
    <sheetView zoomScale="120" zoomScaleNormal="120" workbookViewId="0">
      <selection activeCell="O14" sqref="O14"/>
    </sheetView>
  </sheetViews>
  <sheetFormatPr baseColWidth="10" defaultRowHeight="16" x14ac:dyDescent="0.2"/>
  <sheetData>
    <row r="2" spans="2:7" x14ac:dyDescent="0.2">
      <c r="B2" s="4" t="s">
        <v>140</v>
      </c>
      <c r="C2" s="4" t="s">
        <v>139</v>
      </c>
      <c r="D2" s="4" t="s">
        <v>141</v>
      </c>
      <c r="E2" s="4" t="s">
        <v>138</v>
      </c>
      <c r="F2" s="4" t="s">
        <v>137</v>
      </c>
      <c r="G2" s="4" t="s">
        <v>136</v>
      </c>
    </row>
    <row r="3" spans="2:7" x14ac:dyDescent="0.2">
      <c r="B3">
        <f>SUMIF('Critères Design'!$I$4:$I$59,"Validé",'Critères Design'!$G$4:$G$59)</f>
        <v>0</v>
      </c>
      <c r="C3">
        <f>SUMIF('Critères Design'!$I$4:$I$59,"En cours",'Critères Design'!$G$4:$G$59)</f>
        <v>0</v>
      </c>
      <c r="D3">
        <f>SUMIF('Critères Design'!$I$4:$I$59,"A faire",'Critères Design'!$G$4:$G$59)</f>
        <v>0</v>
      </c>
      <c r="E3">
        <f>SUMIF('Critères Design'!$I$4:$I$59,"Non validé",'Critères Design'!$G$4:$G$59)</f>
        <v>0</v>
      </c>
      <c r="F3">
        <f>SUMIF('Critères Design'!$I$4:$I$59,"Non applicable",'Critères Design'!$G$4:$G$59)</f>
        <v>0</v>
      </c>
      <c r="G3">
        <f>SUMIF('Critères Design'!$I$4:$I$59,"A évaluer",'Critères Design'!$G$4:$G$59)</f>
        <v>72.25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2DA6-AA25-E84A-996A-89B216595DB0}">
  <dimension ref="A1:G18"/>
  <sheetViews>
    <sheetView zoomScale="120" zoomScaleNormal="120" workbookViewId="0">
      <selection activeCell="C3" sqref="C3"/>
    </sheetView>
  </sheetViews>
  <sheetFormatPr baseColWidth="10" defaultRowHeight="16" x14ac:dyDescent="0.2"/>
  <cols>
    <col min="1" max="1" width="19.33203125" customWidth="1"/>
    <col min="2" max="2" width="3.5" customWidth="1"/>
    <col min="3" max="3" width="17.83203125" customWidth="1"/>
    <col min="4" max="4" width="3.83203125" customWidth="1"/>
    <col min="5" max="5" width="17.33203125" customWidth="1"/>
    <col min="6" max="6" width="4.33203125" customWidth="1"/>
    <col min="7" max="7" width="13.33203125" bestFit="1" customWidth="1"/>
  </cols>
  <sheetData>
    <row r="1" spans="1:7" x14ac:dyDescent="0.2">
      <c r="A1" s="4" t="s">
        <v>37</v>
      </c>
      <c r="C1" t="s">
        <v>38</v>
      </c>
      <c r="E1" s="4" t="s">
        <v>98</v>
      </c>
      <c r="G1" t="s">
        <v>135</v>
      </c>
    </row>
    <row r="2" spans="1:7" x14ac:dyDescent="0.2">
      <c r="A2" t="s">
        <v>127</v>
      </c>
      <c r="C2" s="7" t="s">
        <v>130</v>
      </c>
      <c r="E2" t="s">
        <v>133</v>
      </c>
      <c r="G2" t="s">
        <v>136</v>
      </c>
    </row>
    <row r="3" spans="1:7" x14ac:dyDescent="0.2">
      <c r="A3" t="s">
        <v>128</v>
      </c>
      <c r="C3" s="11" t="s">
        <v>131</v>
      </c>
      <c r="E3" t="s">
        <v>97</v>
      </c>
      <c r="G3" t="s">
        <v>137</v>
      </c>
    </row>
    <row r="4" spans="1:7" x14ac:dyDescent="0.2">
      <c r="A4" t="s">
        <v>129</v>
      </c>
      <c r="C4" s="6" t="s">
        <v>132</v>
      </c>
      <c r="G4" t="s">
        <v>138</v>
      </c>
    </row>
    <row r="5" spans="1:7" x14ac:dyDescent="0.2">
      <c r="G5" t="s">
        <v>141</v>
      </c>
    </row>
    <row r="6" spans="1:7" x14ac:dyDescent="0.2">
      <c r="G6" t="s">
        <v>139</v>
      </c>
    </row>
    <row r="7" spans="1:7" x14ac:dyDescent="0.2">
      <c r="G7" t="s">
        <v>140</v>
      </c>
    </row>
    <row r="16" spans="1:7" x14ac:dyDescent="0.2">
      <c r="C16" s="8" t="s">
        <v>132</v>
      </c>
    </row>
    <row r="17" spans="3:3" x14ac:dyDescent="0.2">
      <c r="C17" s="9" t="s">
        <v>131</v>
      </c>
    </row>
    <row r="18" spans="3:3" x14ac:dyDescent="0.2">
      <c r="C18" s="10" t="s">
        <v>130</v>
      </c>
    </row>
  </sheetData>
  <conditionalFormatting sqref="C16:C18">
    <cfRule type="containsText" dxfId="2" priority="1" operator="containsText" text="Modéré">
      <formula>NOT(ISERROR(SEARCH("Modéré",C16)))</formula>
    </cfRule>
    <cfRule type="cellIs" dxfId="1" priority="2" operator="equal">
      <formula>"Recommandé"</formula>
    </cfRule>
    <cfRule type="cellIs" dxfId="0" priority="3" operator="equal">
      <formula>"Prioritaire"</formula>
    </cfRule>
  </conditionalFormatting>
  <dataValidations count="1">
    <dataValidation type="list" allowBlank="1" showInputMessage="1" showErrorMessage="1" sqref="C18 C16:C17" xr:uid="{0F14B9D4-28D9-5449-80E6-274FE873DB9F}">
      <formula1>$C$2:$C$4</formula1>
    </dataValidation>
  </dataValidations>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Critères Design</vt:lpstr>
      <vt:lpstr>Score</vt:lpstr>
      <vt:lpstr>Validation de 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Faubry</dc:creator>
  <cp:lastModifiedBy>Anne Faubry</cp:lastModifiedBy>
  <dcterms:created xsi:type="dcterms:W3CDTF">2025-03-07T15:11:59Z</dcterms:created>
  <dcterms:modified xsi:type="dcterms:W3CDTF">2025-03-13T09:11:38Z</dcterms:modified>
</cp:coreProperties>
</file>